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24226"/>
  <mc:AlternateContent xmlns:mc="http://schemas.openxmlformats.org/markup-compatibility/2006">
    <mc:Choice Requires="x15">
      <x15ac:absPath xmlns:x15ac="http://schemas.microsoft.com/office/spreadsheetml/2010/11/ac" url="\\vcn.ds.volvo.net\cli-sd\sd1320\026774\Logistique\A TRANSPORT ET DOUANES\TRANSPORT\ROUTING INSTRUCTIONS\"/>
    </mc:Choice>
  </mc:AlternateContent>
  <xr:revisionPtr revIDLastSave="0" documentId="13_ncr:1_{FD4B4BFF-EB47-4270-B42C-102F6A57A265}" xr6:coauthVersionLast="47" xr6:coauthVersionMax="47" xr10:uidLastSave="{00000000-0000-0000-0000-000000000000}"/>
  <bookViews>
    <workbookView xWindow="-28910" yWindow="-110" windowWidth="29020" windowHeight="15820" tabRatio="864" firstSheet="1" activeTab="1" xr2:uid="{00000000-000D-0000-FFFF-FFFF00000000}"/>
  </bookViews>
  <sheets>
    <sheet name="Operation guidelines" sheetId="19" state="hidden" r:id="rId1"/>
    <sheet name="ROUTING GUIDELINES" sheetId="26" r:id="rId2"/>
    <sheet name="ROUTING" sheetId="12" r:id="rId3"/>
    <sheet name="US &amp; CA Customs Brokers" sheetId="22" r:id="rId4"/>
    <sheet name="CCI-SAMPLE" sheetId="23" r:id="rId5"/>
    <sheet name="BOL-SAMPLE DIRECT SHIPMENT" sheetId="24" r:id="rId6"/>
    <sheet name="BOL-SAMPLE VIA PLATTSBURGH" sheetId="27" r:id="rId7"/>
    <sheet name="Parcels &lt; 150 Lbs Matrix" sheetId="16" state="hidden" r:id="rId8"/>
    <sheet name="LTL Matrix" sheetId="18" state="hidden" r:id="rId9"/>
    <sheet name="Settings" sheetId="17" state="hidden" r:id="rId10"/>
  </sheets>
  <externalReferences>
    <externalReference r:id="rId11"/>
  </externalReferences>
  <definedNames>
    <definedName name="\a" localSheetId="8">#REF!</definedName>
    <definedName name="\a" localSheetId="7">#REF!</definedName>
    <definedName name="\a" localSheetId="9">#REF!</definedName>
    <definedName name="\a">#REF!</definedName>
    <definedName name="_Fill" localSheetId="8" hidden="1">#REF!</definedName>
    <definedName name="_Fill" localSheetId="7" hidden="1">#REF!</definedName>
    <definedName name="_Fill" localSheetId="9" hidden="1">#REF!</definedName>
    <definedName name="_Fill" hidden="1">#REF!</definedName>
    <definedName name="_xlnm._FilterDatabase" localSheetId="8" hidden="1">'LTL Matrix'!$A$4:$AP$4</definedName>
    <definedName name="_xlnm._FilterDatabase" localSheetId="7" hidden="1">'Parcels &lt; 150 Lbs Matrix'!$E$4:$V$55</definedName>
    <definedName name="Print_Area" localSheetId="1">'ROUTING GUIDELINES'!$A$1:$L$158</definedName>
    <definedName name="Print_Area_MI" localSheetId="3">#REF!</definedName>
    <definedName name="Print_Area_MI">#REF!</definedName>
    <definedName name="s" localSheetId="5">'BOL-SAMPLE DIRECT SHIPMENT'!$A$1:$Y$66</definedName>
    <definedName name="s" localSheetId="6">'BOL-SAMPLE VIA PLATTSBURGH'!$A$1:$Y$66</definedName>
    <definedName name="s" localSheetId="2">ROUTING!$A$1:$R$92</definedName>
    <definedName name="_xlnm.Print_Area" localSheetId="5">'BOL-SAMPLE DIRECT SHIPMENT'!$A$1:$Y$66</definedName>
    <definedName name="_xlnm.Print_Area" localSheetId="6">'BOL-SAMPLE VIA PLATTSBURGH'!$A$1:$Y$66</definedName>
    <definedName name="_xlnm.Print_Area" localSheetId="4">'CCI-SAMPLE'!$A$1:$AC$66</definedName>
    <definedName name="_xlnm.Print_Area" localSheetId="8">'LTL Matrix'!$B$3:$AA$319</definedName>
    <definedName name="_xlnm.Print_Area" localSheetId="7">'Parcels &lt; 150 Lbs Matrix'!$B$3:$W$70</definedName>
    <definedName name="_xlnm.Print_Area" localSheetId="2">ROUTING!$A$1:$R$92</definedName>
    <definedName name="_xlnm.Print_Area" localSheetId="1">'ROUTING GUIDELINES'!$A$1:$L$158</definedName>
  </definedNames>
  <calcPr calcId="191029"/>
  <pivotCaches>
    <pivotCache cacheId="0" r:id="rId12"/>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6" i="12" l="1"/>
  <c r="I66" i="12"/>
  <c r="F66" i="12"/>
  <c r="J62" i="12"/>
  <c r="I62" i="12"/>
  <c r="F62" i="12"/>
  <c r="B66" i="12"/>
  <c r="B62" i="12"/>
  <c r="Z47" i="23"/>
  <c r="C48" i="23"/>
  <c r="Z48" i="23"/>
  <c r="C49" i="23"/>
  <c r="Z49" i="23"/>
  <c r="Z50" i="23"/>
  <c r="Z51" i="23"/>
  <c r="Z56" i="23" s="1"/>
  <c r="Z52" i="23"/>
  <c r="Z53" i="23"/>
  <c r="Z54" i="23"/>
  <c r="Z55" i="23"/>
  <c r="O13" i="23"/>
  <c r="P13" i="23"/>
  <c r="Q13" i="23"/>
  <c r="R13" i="23"/>
  <c r="S13" i="23"/>
  <c r="T13" i="23"/>
  <c r="U13" i="23"/>
  <c r="O11" i="23"/>
  <c r="O10" i="23"/>
  <c r="O9" i="23"/>
  <c r="O8" i="23"/>
  <c r="C45" i="23"/>
  <c r="C46" i="23"/>
  <c r="Z46" i="23"/>
  <c r="Z45" i="23"/>
  <c r="Z44" i="23"/>
  <c r="Z43" i="23"/>
  <c r="Z42" i="23"/>
  <c r="Z41" i="23"/>
  <c r="Z40" i="23"/>
  <c r="Z39" i="23"/>
  <c r="Z38" i="23"/>
  <c r="Z37" i="23"/>
  <c r="Z36" i="23"/>
  <c r="Z35" i="23"/>
  <c r="Z34" i="23"/>
  <c r="Z33" i="23"/>
  <c r="Z32" i="23"/>
  <c r="Z31" i="23"/>
  <c r="Z30" i="23"/>
  <c r="Z29" i="23"/>
  <c r="Z28" i="23"/>
  <c r="Z27" i="23"/>
  <c r="Z26" i="23"/>
  <c r="Z25" i="23"/>
  <c r="Z24" i="23"/>
  <c r="I21" i="12" l="1"/>
  <c r="N33" i="12" l="1"/>
  <c r="J33" i="12"/>
  <c r="I33" i="12"/>
  <c r="N32" i="12"/>
  <c r="J32" i="12"/>
  <c r="I32" i="12"/>
  <c r="N31" i="12"/>
  <c r="J31" i="12"/>
  <c r="I31" i="12"/>
  <c r="N30" i="12"/>
  <c r="J30" i="12"/>
  <c r="I30" i="12"/>
  <c r="N21" i="12"/>
  <c r="J21" i="12"/>
  <c r="AO304" i="16" l="1"/>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AO304" i="18"/>
  <c r="AN304" i="18"/>
  <c r="AM304" i="18"/>
  <c r="AL304" i="18"/>
  <c r="AK304" i="18"/>
  <c r="AJ304" i="18"/>
  <c r="AI304" i="18"/>
  <c r="AH304" i="18"/>
  <c r="AG304" i="18"/>
  <c r="AF304" i="18"/>
  <c r="AE304" i="18"/>
  <c r="AD304"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AC126" i="17" l="1"/>
  <c r="AC125" i="17"/>
  <c r="AC124" i="17"/>
  <c r="AC123" i="17"/>
  <c r="AC122" i="17"/>
  <c r="AC121" i="17"/>
  <c r="AC120" i="17"/>
  <c r="AC119" i="17"/>
  <c r="AC118" i="17"/>
  <c r="AC117" i="17"/>
  <c r="AC116" i="17"/>
  <c r="AC115" i="17"/>
  <c r="AC114" i="17"/>
  <c r="AC113" i="17"/>
  <c r="AC112" i="17"/>
  <c r="AC111" i="17"/>
  <c r="AC110" i="17"/>
  <c r="AC109" i="17"/>
  <c r="AC108" i="17"/>
  <c r="AC107" i="17"/>
  <c r="AC106" i="17"/>
  <c r="AC105" i="17"/>
  <c r="AC104" i="17"/>
  <c r="AC103" i="17"/>
  <c r="AC102" i="17"/>
  <c r="AC101" i="17"/>
  <c r="AC100" i="17"/>
  <c r="AC99" i="17"/>
  <c r="AC98" i="17"/>
  <c r="AC97" i="17"/>
  <c r="AC96" i="17"/>
  <c r="AC95" i="17"/>
  <c r="B26" i="12" l="1"/>
  <c r="C26" i="12" s="1"/>
  <c r="D6" i="12" l="1"/>
  <c r="AC94" i="17" l="1"/>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AC9" i="17"/>
  <c r="AC8" i="17"/>
  <c r="AC7" i="17"/>
  <c r="AC6" i="17"/>
  <c r="O33" i="12"/>
  <c r="O32" i="12"/>
  <c r="O31" i="12"/>
  <c r="O30" i="12"/>
  <c r="O21" i="12"/>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3" i="18"/>
  <c r="B302" i="18"/>
  <c r="B301" i="18"/>
  <c r="B300" i="18"/>
  <c r="B299" i="18"/>
  <c r="B298" i="18"/>
  <c r="B297" i="18"/>
  <c r="B296" i="18"/>
  <c r="B295" i="18"/>
  <c r="B294" i="18"/>
  <c r="B293" i="18"/>
  <c r="B292" i="18"/>
  <c r="B291" i="18"/>
  <c r="B290" i="18"/>
  <c r="B289" i="18"/>
  <c r="B288" i="18"/>
  <c r="B287" i="18"/>
  <c r="B286" i="18"/>
  <c r="B285" i="18"/>
  <c r="B284" i="18"/>
  <c r="B283" i="18"/>
  <c r="B282" i="18"/>
  <c r="B281" i="18"/>
  <c r="B280" i="18"/>
  <c r="B279" i="18"/>
  <c r="B278" i="18"/>
  <c r="B277" i="18"/>
  <c r="B276" i="18"/>
  <c r="B275" i="18"/>
  <c r="B274" i="18"/>
  <c r="B273" i="18"/>
  <c r="B272" i="18"/>
  <c r="B271" i="18"/>
  <c r="B270" i="18"/>
  <c r="B269" i="18"/>
  <c r="B268" i="18"/>
  <c r="B267" i="18"/>
  <c r="B266" i="18"/>
  <c r="B265" i="18"/>
  <c r="B264" i="18"/>
  <c r="B263" i="18"/>
  <c r="B262" i="18"/>
  <c r="B261" i="18"/>
  <c r="B260" i="18"/>
  <c r="B259" i="18"/>
  <c r="B258" i="18"/>
  <c r="B257" i="18"/>
  <c r="B256" i="18"/>
  <c r="B255" i="18"/>
  <c r="B254" i="18"/>
  <c r="B253" i="18"/>
  <c r="B252" i="18"/>
  <c r="B251" i="18"/>
  <c r="B250" i="18"/>
  <c r="B249" i="18"/>
  <c r="B248" i="18"/>
  <c r="B247" i="18"/>
  <c r="B246" i="18"/>
  <c r="B245" i="18"/>
  <c r="B244" i="18"/>
  <c r="B243" i="18"/>
  <c r="B242" i="18"/>
  <c r="B241" i="18"/>
  <c r="B240" i="18"/>
  <c r="B239" i="18"/>
  <c r="B238"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1"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O22" i="12" s="1"/>
  <c r="B7" i="16"/>
  <c r="B6" i="16"/>
  <c r="B5" i="16"/>
  <c r="O27" i="12" l="1"/>
  <c r="I12" i="12"/>
  <c r="J22" i="12"/>
  <c r="N22" i="12"/>
  <c r="I22" i="12"/>
  <c r="O18" i="12"/>
  <c r="O28" i="12"/>
  <c r="O11" i="12"/>
  <c r="O15" i="12"/>
  <c r="O19" i="12"/>
  <c r="O29" i="12"/>
  <c r="O14" i="12"/>
  <c r="O12" i="12"/>
  <c r="O16" i="12"/>
  <c r="O20" i="12"/>
  <c r="O26" i="12"/>
  <c r="O13" i="12"/>
  <c r="O17" i="12"/>
  <c r="J29" i="12"/>
  <c r="I28" i="12"/>
  <c r="N20" i="12"/>
  <c r="J19" i="12"/>
  <c r="I18" i="12"/>
  <c r="N16" i="12"/>
  <c r="J15" i="12"/>
  <c r="I14" i="12"/>
  <c r="N12" i="12"/>
  <c r="J11" i="12"/>
  <c r="I17" i="12"/>
  <c r="I13" i="12"/>
  <c r="I29" i="12"/>
  <c r="N27" i="12"/>
  <c r="J20" i="12"/>
  <c r="I19" i="12"/>
  <c r="N17" i="12"/>
  <c r="J16" i="12"/>
  <c r="I15" i="12"/>
  <c r="N13" i="12"/>
  <c r="J12" i="12"/>
  <c r="I11" i="12"/>
  <c r="N15" i="12"/>
  <c r="N11" i="12"/>
  <c r="N28" i="12"/>
  <c r="J27" i="12"/>
  <c r="I20" i="12"/>
  <c r="N18" i="12"/>
  <c r="J17" i="12"/>
  <c r="I16" i="12"/>
  <c r="N14" i="12"/>
  <c r="J13" i="12"/>
  <c r="N29" i="12"/>
  <c r="J28" i="12"/>
  <c r="I27" i="12"/>
  <c r="N19" i="12"/>
  <c r="J18" i="12"/>
  <c r="J14" i="12"/>
  <c r="I26" i="12"/>
  <c r="N26" i="12"/>
  <c r="J26" i="12"/>
</calcChain>
</file>

<file path=xl/sharedStrings.xml><?xml version="1.0" encoding="utf-8"?>
<sst xmlns="http://schemas.openxmlformats.org/spreadsheetml/2006/main" count="4490" uniqueCount="513">
  <si>
    <t>FL</t>
  </si>
  <si>
    <t>CA</t>
  </si>
  <si>
    <t>IL</t>
  </si>
  <si>
    <t>NJ</t>
  </si>
  <si>
    <t>TN</t>
  </si>
  <si>
    <t>TX</t>
  </si>
  <si>
    <t>AK</t>
  </si>
  <si>
    <t>AL</t>
  </si>
  <si>
    <t>AVRT</t>
  </si>
  <si>
    <t>CTII</t>
  </si>
  <si>
    <t>AACT</t>
  </si>
  <si>
    <t>UPGF</t>
  </si>
  <si>
    <t>AR</t>
  </si>
  <si>
    <t>AZ</t>
  </si>
  <si>
    <t>SAIA</t>
  </si>
  <si>
    <t>CO</t>
  </si>
  <si>
    <t>CT</t>
  </si>
  <si>
    <t>DC</t>
  </si>
  <si>
    <t>DE</t>
  </si>
  <si>
    <t>GA</t>
  </si>
  <si>
    <t>HI</t>
  </si>
  <si>
    <t>IA</t>
  </si>
  <si>
    <t>ID</t>
  </si>
  <si>
    <t>IN</t>
  </si>
  <si>
    <t>KS</t>
  </si>
  <si>
    <t>KY</t>
  </si>
  <si>
    <t>LA</t>
  </si>
  <si>
    <t>MA</t>
  </si>
  <si>
    <t>MD</t>
  </si>
  <si>
    <t>ME</t>
  </si>
  <si>
    <t>MI</t>
  </si>
  <si>
    <t>MN</t>
  </si>
  <si>
    <t>MO</t>
  </si>
  <si>
    <t>MS</t>
  </si>
  <si>
    <t>MT</t>
  </si>
  <si>
    <t>NC</t>
  </si>
  <si>
    <t>ND</t>
  </si>
  <si>
    <t>NE</t>
  </si>
  <si>
    <t>NH</t>
  </si>
  <si>
    <t>NM</t>
  </si>
  <si>
    <t>NV</t>
  </si>
  <si>
    <t>NY</t>
  </si>
  <si>
    <t>OH</t>
  </si>
  <si>
    <t>PITD</t>
  </si>
  <si>
    <t>OK</t>
  </si>
  <si>
    <t>OR</t>
  </si>
  <si>
    <t>PA</t>
  </si>
  <si>
    <t>RI</t>
  </si>
  <si>
    <t>SC</t>
  </si>
  <si>
    <t>SD</t>
  </si>
  <si>
    <t>UT</t>
  </si>
  <si>
    <t>VA</t>
  </si>
  <si>
    <t>VT</t>
  </si>
  <si>
    <t>WA</t>
  </si>
  <si>
    <t>WI</t>
  </si>
  <si>
    <t>WV</t>
  </si>
  <si>
    <t>WY</t>
  </si>
  <si>
    <t>Carrier name</t>
  </si>
  <si>
    <t>Contact Phone #</t>
  </si>
  <si>
    <t>UPS Freight</t>
  </si>
  <si>
    <t>800-266-6906</t>
  </si>
  <si>
    <t>Pitt Ohio</t>
  </si>
  <si>
    <t xml:space="preserve">Central Transport </t>
  </si>
  <si>
    <t>Averitt</t>
  </si>
  <si>
    <t>931-525-5216</t>
  </si>
  <si>
    <t>AAA Cooper</t>
  </si>
  <si>
    <t>800-851-2851</t>
  </si>
  <si>
    <t>Ontario</t>
  </si>
  <si>
    <t>US</t>
  </si>
  <si>
    <t>ON</t>
  </si>
  <si>
    <t>QC</t>
  </si>
  <si>
    <t>BC</t>
  </si>
  <si>
    <t>AB</t>
  </si>
  <si>
    <t>SK</t>
  </si>
  <si>
    <t>NB</t>
  </si>
  <si>
    <t>NS</t>
  </si>
  <si>
    <t>Origine</t>
  </si>
  <si>
    <t>Fax:</t>
  </si>
  <si>
    <t>Purolator</t>
  </si>
  <si>
    <t>*</t>
  </si>
  <si>
    <t>**</t>
  </si>
  <si>
    <t>To : Prevost US facilities</t>
  </si>
  <si>
    <t>LTL &lt; 150 Lbs matix</t>
  </si>
  <si>
    <t>To : Prevost Quebec facilities 
VIA YRC Maybrook NY Consol</t>
  </si>
  <si>
    <t>To: Prevost C/O Spencer, Plattsburgh, NY</t>
  </si>
  <si>
    <t>To : Other Prevost Canadian facilities (except Quebec) = DIRECT shipments</t>
  </si>
  <si>
    <t>Téléphone</t>
  </si>
  <si>
    <t>E-mails</t>
  </si>
  <si>
    <t>Nom</t>
  </si>
  <si>
    <t>Carrier</t>
  </si>
  <si>
    <t>334-836-8778</t>
  </si>
  <si>
    <t>British Columbia</t>
  </si>
  <si>
    <t>Alberta</t>
  </si>
  <si>
    <t>SID#:</t>
  </si>
  <si>
    <t>o</t>
  </si>
  <si>
    <t>(CIRCLE ONE)</t>
  </si>
  <si>
    <t>TYPE</t>
  </si>
  <si>
    <t>NMFC #</t>
  </si>
  <si>
    <t>(X)</t>
  </si>
  <si>
    <t>Prevost Car (US) Inc</t>
  </si>
  <si>
    <t>201, South Avenue</t>
  </si>
  <si>
    <t>South Plainfield NJ 07080</t>
  </si>
  <si>
    <t>USA</t>
  </si>
  <si>
    <t>CA Commercial Invoice</t>
  </si>
  <si>
    <t>US Commercial Invoice</t>
  </si>
  <si>
    <t>35 Boul Gagnon</t>
  </si>
  <si>
    <t>Ste-Claire, QC G0R 2V0</t>
  </si>
  <si>
    <t>Canada</t>
  </si>
  <si>
    <t>Prevost, a division of Volvo Group Canada Inc</t>
  </si>
  <si>
    <t xml:space="preserve"> </t>
  </si>
  <si>
    <t>FCA</t>
  </si>
  <si>
    <t xml:space="preserve">  </t>
  </si>
  <si>
    <t>Signature</t>
  </si>
  <si>
    <t>Date</t>
  </si>
  <si>
    <t>Page</t>
  </si>
  <si>
    <t>GUILBAULT</t>
  </si>
  <si>
    <t xml:space="preserve">1-888-881-5272 </t>
  </si>
  <si>
    <t>Alabama</t>
  </si>
  <si>
    <t> Alaska</t>
  </si>
  <si>
    <t> Arizona</t>
  </si>
  <si>
    <t> Arkansas</t>
  </si>
  <si>
    <t> California</t>
  </si>
  <si>
    <t> Colorado</t>
  </si>
  <si>
    <t> Connecticut</t>
  </si>
  <si>
    <t>Washington DC</t>
  </si>
  <si>
    <t> Delaware</t>
  </si>
  <si>
    <t> Florida</t>
  </si>
  <si>
    <t> Georgia</t>
  </si>
  <si>
    <t> Hawaii</t>
  </si>
  <si>
    <t> Idaho</t>
  </si>
  <si>
    <t> Illinois</t>
  </si>
  <si>
    <t> Indiana</t>
  </si>
  <si>
    <t> Iowa</t>
  </si>
  <si>
    <t> Kansas</t>
  </si>
  <si>
    <t> Kentucky[D]</t>
  </si>
  <si>
    <t> Louisiana</t>
  </si>
  <si>
    <t> Maine</t>
  </si>
  <si>
    <t> Maryland</t>
  </si>
  <si>
    <t> Massachusetts[E]</t>
  </si>
  <si>
    <t> Michigan</t>
  </si>
  <si>
    <t> Minnesota</t>
  </si>
  <si>
    <t> Mississippi</t>
  </si>
  <si>
    <t> Missouri</t>
  </si>
  <si>
    <t> Montana</t>
  </si>
  <si>
    <t> Nebraska</t>
  </si>
  <si>
    <t> Nevada</t>
  </si>
  <si>
    <t> New Hampshire</t>
  </si>
  <si>
    <t> New Jersey</t>
  </si>
  <si>
    <t> New Mexico</t>
  </si>
  <si>
    <t> New York</t>
  </si>
  <si>
    <t> North Carolina</t>
  </si>
  <si>
    <t>  North Dakota</t>
  </si>
  <si>
    <t> Ohio</t>
  </si>
  <si>
    <t> Oklahoma</t>
  </si>
  <si>
    <t> Oregon</t>
  </si>
  <si>
    <t> Pennsylvania[F]</t>
  </si>
  <si>
    <t> Rhode Island[G]</t>
  </si>
  <si>
    <t> South Carolina</t>
  </si>
  <si>
    <t> South Dakota</t>
  </si>
  <si>
    <t> Tennessee</t>
  </si>
  <si>
    <t> Texas</t>
  </si>
  <si>
    <t> Utah</t>
  </si>
  <si>
    <t> Vermont</t>
  </si>
  <si>
    <t> Virginia[H]</t>
  </si>
  <si>
    <t> Washington</t>
  </si>
  <si>
    <t> West Virginia</t>
  </si>
  <si>
    <t> Wisconsin</t>
  </si>
  <si>
    <t> Wyoming</t>
  </si>
  <si>
    <t>Québec</t>
  </si>
  <si>
    <t>Saskatchewan</t>
  </si>
  <si>
    <t>MB</t>
  </si>
  <si>
    <t>Manitoba</t>
  </si>
  <si>
    <t>New Brunswick</t>
  </si>
  <si>
    <t>Nova Scotia</t>
  </si>
  <si>
    <t>NL</t>
  </si>
  <si>
    <t>Newfoundland and Labrador</t>
  </si>
  <si>
    <t>IRS 14-1768147-00</t>
  </si>
  <si>
    <t>Taxe ID # : 824507750</t>
  </si>
  <si>
    <t>1-</t>
  </si>
  <si>
    <t>3-</t>
  </si>
  <si>
    <t>4-</t>
  </si>
  <si>
    <t>5-</t>
  </si>
  <si>
    <t>6-</t>
  </si>
  <si>
    <t>QC'</t>
  </si>
  <si>
    <t>Concat</t>
  </si>
  <si>
    <t>COO</t>
  </si>
  <si>
    <t>NJ  South Plainfield</t>
  </si>
  <si>
    <t xml:space="preserve">NJ  Secaucus 07094
</t>
  </si>
  <si>
    <t>ON (OTAWA)</t>
  </si>
  <si>
    <t>YT</t>
  </si>
  <si>
    <t>FedEx</t>
  </si>
  <si>
    <t>DC 20001:20039</t>
  </si>
  <si>
    <t>DC 20042:20599</t>
  </si>
  <si>
    <t>IA 50001:52809</t>
  </si>
  <si>
    <t>IA 68119:68120</t>
  </si>
  <si>
    <t>MA 01001:02791</t>
  </si>
  <si>
    <t>MA 05501:05544</t>
  </si>
  <si>
    <t>MD 20335:20797</t>
  </si>
  <si>
    <t>MD 20812:21930</t>
  </si>
  <si>
    <t>NY 06390:06390</t>
  </si>
  <si>
    <t>NY 10001:14975</t>
  </si>
  <si>
    <t>TX 75001:75501</t>
  </si>
  <si>
    <t>TX 75503:79999</t>
  </si>
  <si>
    <t>TX 88510:88589</t>
  </si>
  <si>
    <t>VA 20040:20167</t>
  </si>
  <si>
    <t>VA 22001:24658</t>
  </si>
  <si>
    <t>VT 05001:05495</t>
  </si>
  <si>
    <t>VT 05601:05907</t>
  </si>
  <si>
    <t>QC GOA -&gt; G9X</t>
  </si>
  <si>
    <t>QC H0H -&gt; H9X</t>
  </si>
  <si>
    <t>QC (Québec City) G1X 3W1</t>
  </si>
  <si>
    <t>ON L0A -&gt; L9Z</t>
  </si>
  <si>
    <t>ON Exept L0A -&gt; L9Z</t>
  </si>
  <si>
    <t>Routing Origine Information</t>
  </si>
  <si>
    <t>Quebec</t>
  </si>
  <si>
    <t>412-232-3015 Poste 6696</t>
  </si>
  <si>
    <t>(586)-939-7000 Poste 5662</t>
  </si>
  <si>
    <t>MANTL</t>
  </si>
  <si>
    <t>Manitoulin</t>
  </si>
  <si>
    <t>1-800-265-1485</t>
  </si>
  <si>
    <t>ARMOUR</t>
  </si>
  <si>
    <t>Aromur</t>
  </si>
  <si>
    <t>RDFS</t>
  </si>
  <si>
    <t>Yukon</t>
  </si>
  <si>
    <t>NU</t>
  </si>
  <si>
    <t>Nunavut</t>
  </si>
  <si>
    <t>NT</t>
  </si>
  <si>
    <t>Northwest Territories</t>
  </si>
  <si>
    <t>Prince Edward Island</t>
  </si>
  <si>
    <t>PE</t>
  </si>
  <si>
    <t>Foot rule</t>
  </si>
  <si>
    <t>Roadrunner Transportation</t>
  </si>
  <si>
    <t>414-615-1500</t>
  </si>
  <si>
    <t>?</t>
  </si>
  <si>
    <t>Max. 16'</t>
  </si>
  <si>
    <t>Max. 21'</t>
  </si>
  <si>
    <t>Max. 22'</t>
  </si>
  <si>
    <t>Max. 12'</t>
  </si>
  <si>
    <t>Max. 17'</t>
  </si>
  <si>
    <t>Max. 26'</t>
  </si>
  <si>
    <t>(vide)</t>
  </si>
  <si>
    <t>x</t>
  </si>
  <si>
    <t>PREVOST ROUTING AND SHIPPING INFORMATION OPERATION GUIDELINES</t>
  </si>
  <si>
    <t>Carrier information update</t>
  </si>
  <si>
    <t>Customs broker information</t>
  </si>
  <si>
    <t>Carrier Contact Information</t>
  </si>
  <si>
    <t>Customs broker information update</t>
  </si>
  <si>
    <t>US States</t>
  </si>
  <si>
    <t>CA Provinces</t>
  </si>
  <si>
    <t>Addition of new destinations</t>
  </si>
  <si>
    <t>Addition of new origins</t>
  </si>
  <si>
    <t>Below you will find the main guidelines to update and manage this routing instructions file</t>
  </si>
  <si>
    <t>Go to the "Settings" tab and add a new carrier or modify the required information in the "Carrier Contact Information" table</t>
  </si>
  <si>
    <t>Carriers can be added to the table without affecting the file as long as they fit in the table limits</t>
  </si>
  <si>
    <t>Go to the "Settings" tab to modify the required information in the "Customs Broker Information" table</t>
  </si>
  <si>
    <t>Use only the Table to modify the Customs Broker Information. This will avoid errors in the file</t>
  </si>
  <si>
    <t>(  )</t>
  </si>
  <si>
    <t>Origin</t>
  </si>
  <si>
    <t>This file has been design with the following matrix structure</t>
  </si>
  <si>
    <t>There are two matrix with the same structure:</t>
  </si>
  <si>
    <t>a.</t>
  </si>
  <si>
    <t>b.</t>
  </si>
  <si>
    <r>
      <t>Parcels matrix: See "</t>
    </r>
    <r>
      <rPr>
        <b/>
        <sz val="11"/>
        <color theme="1"/>
        <rFont val="Calibri"/>
        <family val="2"/>
        <scheme val="minor"/>
      </rPr>
      <t>Parcels &lt; 150 Lbs Matrix</t>
    </r>
    <r>
      <rPr>
        <sz val="11"/>
        <color theme="1"/>
        <rFont val="Calibri"/>
        <family val="2"/>
        <scheme val="minor"/>
      </rPr>
      <t>" Tab</t>
    </r>
  </si>
  <si>
    <r>
      <t>LTL matrix: See "</t>
    </r>
    <r>
      <rPr>
        <b/>
        <sz val="11"/>
        <color theme="1"/>
        <rFont val="Calibri"/>
        <family val="2"/>
        <scheme val="minor"/>
      </rPr>
      <t>LTL Matrix</t>
    </r>
    <r>
      <rPr>
        <sz val="11"/>
        <color theme="1"/>
        <rFont val="Calibri"/>
        <family val="2"/>
        <scheme val="minor"/>
      </rPr>
      <t>" Tab</t>
    </r>
  </si>
  <si>
    <t>Use an empty cell indicated as () to add a new destination (State/Province) according to the Prevost Facility</t>
  </si>
  <si>
    <t>Make sure all the carriers codes are exact and indicated in the carrier information table (Settigns tab)</t>
  </si>
  <si>
    <t>Make sure both matrix are modified (Parcels matrix and LTL matrix)</t>
  </si>
  <si>
    <t>Add the new origine description (State zipcod/Province zipcode) according to the country as indicated in column "COO"</t>
  </si>
  <si>
    <t>Add the carrier code according to the new origine and each destination</t>
  </si>
  <si>
    <t>Add the carrier code according to each origin and the new destination</t>
  </si>
  <si>
    <t>Password: VOLVO</t>
  </si>
  <si>
    <t>Tabs: "Settings", "Operation guidelines", "LTL Matrix" and "Parcels &lt; 150 Lbs Matrix" should always be hiden</t>
  </si>
  <si>
    <t>Important:</t>
  </si>
  <si>
    <t>Once the Matrix have been updated, go to the "LTL Matrix" Tab and click on the "Refresh All" buttom</t>
  </si>
  <si>
    <t>If the message below pops up, click on the "Yes" buttom</t>
  </si>
  <si>
    <r>
      <t xml:space="preserve">FCA: </t>
    </r>
    <r>
      <rPr>
        <b/>
        <sz val="12"/>
        <rFont val="Wingdings"/>
        <charset val="2"/>
      </rPr>
      <t>o</t>
    </r>
  </si>
  <si>
    <t xml:space="preserve">VERS : Dest. Prévost </t>
  </si>
  <si>
    <t xml:space="preserve"> Pennsylvanie</t>
  </si>
  <si>
    <t xml:space="preserve">Colombie-Britannique </t>
  </si>
  <si>
    <t>Go to the "Routing" tab and add the new destination (State/Province) using the same abbreviation as the one used in the matrix tab</t>
  </si>
  <si>
    <t>LTL matix</t>
  </si>
  <si>
    <t>DHL Global Forwarding</t>
  </si>
  <si>
    <t>810-987-0553</t>
  </si>
  <si>
    <t>810-990-1165</t>
  </si>
  <si>
    <t>N/A</t>
  </si>
  <si>
    <t>Contacter Prevost</t>
  </si>
  <si>
    <t>FAX: 956.229.6221</t>
  </si>
  <si>
    <t xml:space="preserve">24 hour functional mailbox:  Ics.phn@dhl.com </t>
  </si>
  <si>
    <t>FEDGF</t>
  </si>
  <si>
    <t>Fedex Freight</t>
  </si>
  <si>
    <t>800-463-3339</t>
  </si>
  <si>
    <t>To : Prevost Quebec facilities 
VIA Plattsburgh NY Consol</t>
  </si>
  <si>
    <t>FEDGF / YRC</t>
  </si>
  <si>
    <t>Day &amp; Ross</t>
  </si>
  <si>
    <t>D &amp; R</t>
  </si>
  <si>
    <t xml:space="preserve">866-329-7677  </t>
  </si>
  <si>
    <t>800-463-3339  /   800-610-6500 # 9</t>
  </si>
  <si>
    <t>1*FEDX FR /   2*YRC FR</t>
  </si>
  <si>
    <t>Feded Trade Network</t>
  </si>
  <si>
    <t>NA</t>
  </si>
  <si>
    <t>Via Fedex (Freight and Parcel)</t>
  </si>
  <si>
    <t>Fedex Trade Network</t>
  </si>
  <si>
    <t>TEL: 956.815.4296</t>
  </si>
  <si>
    <t>TEL:  810.987.0553</t>
  </si>
  <si>
    <t>FAX:  810.990.1165</t>
  </si>
  <si>
    <t>FTN_BUFCPAMAIN_B@fedex.com</t>
  </si>
  <si>
    <t>Ics.phn@dhl.com / crystal.harrison@dhl.com</t>
  </si>
  <si>
    <t>Courtier en douanes Américain</t>
  </si>
  <si>
    <t>Courtier en douanes Canadien</t>
  </si>
  <si>
    <r>
      <t>Name</t>
    </r>
    <r>
      <rPr>
        <sz val="12"/>
        <color indexed="10"/>
        <rFont val="Arial"/>
        <family val="2"/>
      </rPr>
      <t xml:space="preserve">:               </t>
    </r>
  </si>
  <si>
    <t xml:space="preserve">        </t>
  </si>
  <si>
    <r>
      <t xml:space="preserve">FEDX </t>
    </r>
    <r>
      <rPr>
        <b/>
        <sz val="11"/>
        <color rgb="FFFF0000"/>
        <rFont val="Arial"/>
        <family val="2"/>
      </rPr>
      <t>FR</t>
    </r>
    <r>
      <rPr>
        <b/>
        <sz val="11"/>
        <rFont val="Arial"/>
        <family val="2"/>
      </rPr>
      <t xml:space="preserve"> for Freight = LTL </t>
    </r>
  </si>
  <si>
    <t>Country</t>
  </si>
  <si>
    <t>This routing has been design with the following structure to help you easily identify the required information for Prevost shipments</t>
  </si>
  <si>
    <t>Please follow routing information to avoid shipping delays</t>
  </si>
  <si>
    <r>
      <t xml:space="preserve">Important: </t>
    </r>
    <r>
      <rPr>
        <i/>
        <sz val="13"/>
        <rFont val="Arial"/>
        <family val="2"/>
      </rPr>
      <t>Please make sure to select the corresponding country and state/province zip code according to your shipping location</t>
    </r>
  </si>
  <si>
    <t>LTL Shipments*</t>
  </si>
  <si>
    <t>Parcels**</t>
  </si>
  <si>
    <t>American destinations:</t>
  </si>
  <si>
    <t>Carrier Name</t>
  </si>
  <si>
    <t>Phone</t>
  </si>
  <si>
    <t>Linear feet</t>
  </si>
  <si>
    <t xml:space="preserve">   Canadian destinations (Provinces):</t>
  </si>
  <si>
    <t>LTL Carrier Name</t>
  </si>
  <si>
    <r>
      <rPr>
        <b/>
        <sz val="11"/>
        <rFont val="Arial"/>
        <family val="2"/>
      </rPr>
      <t>LTL shipments:</t>
    </r>
    <r>
      <rPr>
        <sz val="11"/>
        <rFont val="Arial"/>
        <family val="2"/>
      </rPr>
      <t xml:space="preserve"> </t>
    </r>
  </si>
  <si>
    <t>Skids between 151-15,999 lbs not exceeding the carrier's Max. linear feet capacity</t>
  </si>
  <si>
    <r>
      <rPr>
        <sz val="14"/>
        <color rgb="FFFF0000"/>
        <rFont val="Wingdings"/>
        <charset val="2"/>
      </rPr>
      <t>Ü</t>
    </r>
    <r>
      <rPr>
        <sz val="7.25"/>
        <color rgb="FFFF0000"/>
        <rFont val="Arial"/>
        <family val="2"/>
      </rPr>
      <t xml:space="preserve">   </t>
    </r>
    <r>
      <rPr>
        <sz val="10"/>
        <color rgb="FFFF0000"/>
        <rFont val="Arial"/>
        <family val="2"/>
      </rPr>
      <t xml:space="preserve"> Account numbers are not required</t>
    </r>
  </si>
  <si>
    <r>
      <t xml:space="preserve">If the carrier you choose is FedEx Freight, the right service is </t>
    </r>
    <r>
      <rPr>
        <sz val="11"/>
        <color rgb="FFFF0000"/>
        <rFont val="Arial"/>
        <family val="2"/>
      </rPr>
      <t>FEDEX FREIGHT PRIORITY</t>
    </r>
  </si>
  <si>
    <r>
      <rPr>
        <b/>
        <sz val="11"/>
        <rFont val="Arial"/>
        <family val="2"/>
      </rPr>
      <t>Parcel carrier:</t>
    </r>
    <r>
      <rPr>
        <sz val="11"/>
        <rFont val="Arial"/>
        <family val="2"/>
      </rPr>
      <t xml:space="preserve"> </t>
    </r>
  </si>
  <si>
    <t>Parcel shipments (Package weight under 150 lbs)</t>
  </si>
  <si>
    <t>Multiple parcels must be consolidate as LTL Shipments</t>
  </si>
  <si>
    <t>Ask your Prevost Planners for account numbers</t>
  </si>
  <si>
    <r>
      <t xml:space="preserve">If the carrier you choose is FedEx Express, the right service is </t>
    </r>
    <r>
      <rPr>
        <sz val="11"/>
        <color rgb="FFFF0000"/>
        <rFont val="Arial"/>
        <family val="2"/>
      </rPr>
      <t>FEDEX GROUND</t>
    </r>
  </si>
  <si>
    <r>
      <rPr>
        <b/>
        <sz val="11"/>
        <rFont val="Arial"/>
        <family val="2"/>
      </rPr>
      <t>Truckload Shipments:</t>
    </r>
    <r>
      <rPr>
        <sz val="11"/>
        <rFont val="Arial"/>
        <family val="2"/>
      </rPr>
      <t xml:space="preserve"> </t>
    </r>
  </si>
  <si>
    <t>Shipments over 16 000 lbs, over 1300 cubic ft. or exceeding carrier's Max. linear feet capacity</t>
  </si>
  <si>
    <t>Transport information</t>
  </si>
  <si>
    <t>The outside of all boxes must be labeled with final destination information.</t>
  </si>
  <si>
    <r>
      <rPr>
        <b/>
        <sz val="11"/>
        <rFont val="Arial"/>
        <family val="2"/>
      </rPr>
      <t>IMPORTANT</t>
    </r>
    <r>
      <rPr>
        <sz val="11"/>
        <rFont val="Arial"/>
        <family val="2"/>
      </rPr>
      <t xml:space="preserve">: Supplier is required to consolidate LTL shipments destined to a location, on one Bill of Lading (BOL).  </t>
    </r>
  </si>
  <si>
    <t>Air or Ground Expedite Shipments</t>
  </si>
  <si>
    <t>Please contact your Prevost planner for pick-up arrangements</t>
  </si>
  <si>
    <t>A mandatory PTA (Premium Transportation Authorization) number is required</t>
  </si>
  <si>
    <t>PTA number must be indicated on Bill of Lading, to avoid charge backs</t>
  </si>
  <si>
    <t>Customs information</t>
  </si>
  <si>
    <t>Shipment with Fedex (Parcel or Freight)</t>
  </si>
  <si>
    <t>Customs broker</t>
  </si>
  <si>
    <t>Telephone</t>
  </si>
  <si>
    <t>Fax</t>
  </si>
  <si>
    <t>E-Mail</t>
  </si>
  <si>
    <t>Shipment with other carriers</t>
  </si>
  <si>
    <t>The following documents are mandatory for all shipments</t>
  </si>
  <si>
    <t xml:space="preserve">  Customs paperwork check list</t>
  </si>
  <si>
    <t>*Commercial Customs Invoice (CCI)</t>
  </si>
  <si>
    <t>Prevost Purchase Order and Part Number are mandatory</t>
  </si>
  <si>
    <t>Country of origin for each part is mandatory</t>
  </si>
  <si>
    <t>Incoterm is mandatory</t>
  </si>
  <si>
    <r>
      <t xml:space="preserve">Please follow Commercial Customs Invoice in Tab: </t>
    </r>
    <r>
      <rPr>
        <b/>
        <i/>
        <u/>
        <sz val="10"/>
        <rFont val="Arial"/>
        <family val="2"/>
      </rPr>
      <t>CCI Sample</t>
    </r>
  </si>
  <si>
    <t>Bill of Lading (BOL)</t>
  </si>
  <si>
    <t>Prevost purchase order is mandatory</t>
  </si>
  <si>
    <t>Prevost part number is strongly recommended</t>
  </si>
  <si>
    <t>Freight charges should be Third party collect as indicated on BOL-SAMPLE tab.</t>
  </si>
  <si>
    <t>Please follow Bill of Lading in Tab: BOL Sample</t>
  </si>
  <si>
    <t>Packing List</t>
  </si>
  <si>
    <t>Indicate Third party billing as indicated on BOL-SAMPLE tab</t>
  </si>
  <si>
    <r>
      <rPr>
        <b/>
        <sz val="10"/>
        <rFont val="Arial"/>
        <family val="2"/>
      </rPr>
      <t>Commercial Customs Invoice (CCI)</t>
    </r>
    <r>
      <rPr>
        <sz val="10"/>
        <rFont val="Arial"/>
        <family val="2"/>
      </rPr>
      <t xml:space="preserve"> must be attached with the </t>
    </r>
    <r>
      <rPr>
        <b/>
        <sz val="10"/>
        <rFont val="Arial"/>
        <family val="2"/>
      </rPr>
      <t xml:space="preserve">Bill of Lading (BOL) </t>
    </r>
    <r>
      <rPr>
        <sz val="10"/>
        <rFont val="Arial"/>
        <family val="2"/>
      </rPr>
      <t xml:space="preserve">to all shipments.  </t>
    </r>
  </si>
  <si>
    <t>Additional documents/information may be required for customs purposes</t>
  </si>
  <si>
    <t>US CUSTOMS BROKERS</t>
  </si>
  <si>
    <t>From Canada to US</t>
  </si>
  <si>
    <t xml:space="preserve">Mexico to USA </t>
  </si>
  <si>
    <t>All transport modes</t>
  </si>
  <si>
    <t>Make sure NOT to check the BSO option (broker selection option) to avoid shipment delays</t>
  </si>
  <si>
    <t>Via other carriers</t>
  </si>
  <si>
    <t>CANADA CUSTOMS BROKER</t>
  </si>
  <si>
    <t>COMMERCIAL  INVOICE</t>
  </si>
  <si>
    <t xml:space="preserve">  SELLER/SHIPPER  (Name, Full Address, Country)</t>
  </si>
  <si>
    <t xml:space="preserve">  Invoice Date and Number</t>
  </si>
  <si>
    <t xml:space="preserve">  Customer Order Number</t>
  </si>
  <si>
    <t xml:space="preserve">  Other References</t>
  </si>
  <si>
    <t>PREVOST PURCHASE ORDER IS MANDATORY</t>
  </si>
  <si>
    <t xml:space="preserve">  CONSIGNEE  (Name, Full Address, Country)</t>
  </si>
  <si>
    <t>Buyer / Importer of Record (Name, Full Address, Country)</t>
  </si>
  <si>
    <t xml:space="preserve"> Please enter the Ship to address as shown on the PO</t>
  </si>
  <si>
    <t>CARRIER COMPANY</t>
  </si>
  <si>
    <t xml:space="preserve">  Terms and Conditions of Delivery and Payment  (Incoterms)</t>
  </si>
  <si>
    <t xml:space="preserve">  Pro Bill #  </t>
  </si>
  <si>
    <t xml:space="preserve">  Currency of Sale</t>
  </si>
  <si>
    <t xml:space="preserve">  Marks and Numbers</t>
  </si>
  <si>
    <t xml:space="preserve">  Total Number of Packages</t>
  </si>
  <si>
    <t xml:space="preserve">  Total Gross Weight  (kgs or lbs)</t>
  </si>
  <si>
    <t>Country
of Origin</t>
  </si>
  <si>
    <t>Prevost part number</t>
  </si>
  <si>
    <t>Description of Goods</t>
  </si>
  <si>
    <t>Quantity</t>
  </si>
  <si>
    <t>Unit Value</t>
  </si>
  <si>
    <t>Total Value</t>
  </si>
  <si>
    <t>MANDATORY</t>
  </si>
  <si>
    <t xml:space="preserve"> * invoice For Customs Purpose only *</t>
  </si>
  <si>
    <t>I certify that this invoice shows the actual price of the goods described, that no other invoice has or will be issued, and that all particulars are true and correct.</t>
  </si>
  <si>
    <t>Exporters Name and Address (if other than seller/shipper)</t>
  </si>
  <si>
    <t>Title</t>
  </si>
  <si>
    <t>Name</t>
  </si>
  <si>
    <t>of</t>
  </si>
  <si>
    <t>Date:  AAAA/MM/DD</t>
  </si>
  <si>
    <t>BILL OF LADING (SAMPLE )</t>
  </si>
  <si>
    <t>Page 1 of __1___</t>
  </si>
  <si>
    <t>SHIP FROM</t>
  </si>
  <si>
    <t xml:space="preserve">Bill of Lading Number: </t>
  </si>
  <si>
    <t xml:space="preserve">Name:                    </t>
  </si>
  <si>
    <t xml:space="preserve">Address:                </t>
  </si>
  <si>
    <t xml:space="preserve">City/State/Zip:        </t>
  </si>
  <si>
    <t>BAR CODE SPACE</t>
  </si>
  <si>
    <t>SHIP TO</t>
  </si>
  <si>
    <t xml:space="preserve">CARRIER NAME: </t>
  </si>
  <si>
    <t>Trailer number:</t>
  </si>
  <si>
    <t>Seal number(s):</t>
  </si>
  <si>
    <t xml:space="preserve">City/State/Zip:  </t>
  </si>
  <si>
    <t xml:space="preserve">Scac Code: </t>
  </si>
  <si>
    <t>CID#:</t>
  </si>
  <si>
    <t xml:space="preserve">Pro number:          </t>
  </si>
  <si>
    <r>
      <t xml:space="preserve">Freight Charge Terms: </t>
    </r>
    <r>
      <rPr>
        <b/>
        <i/>
        <sz val="12"/>
        <rFont val="Arial"/>
        <family val="2"/>
      </rPr>
      <t>(freight charges are prepaid unless marked otherwise)</t>
    </r>
  </si>
  <si>
    <t>SPECIAL INSTRUCTIONS:</t>
  </si>
  <si>
    <t>Prepaid :</t>
  </si>
  <si>
    <r>
      <t>3</t>
    </r>
    <r>
      <rPr>
        <b/>
        <vertAlign val="superscript"/>
        <sz val="12"/>
        <rFont val="Arial"/>
        <family val="2"/>
      </rPr>
      <t>rd</t>
    </r>
    <r>
      <rPr>
        <b/>
        <sz val="12"/>
        <rFont val="Arial"/>
        <family val="2"/>
      </rPr>
      <t xml:space="preserve"> Party:</t>
    </r>
  </si>
  <si>
    <t>SEE ADDITIONAL SHIPPING INFORMATION FOR FINAL DESTINATIONS</t>
  </si>
  <si>
    <t>Master Bill of Lading: with attached underlying Bills of Lading</t>
  </si>
  <si>
    <t>(check box)</t>
  </si>
  <si>
    <t>CUSTOMER ORDER INFORMATION</t>
  </si>
  <si>
    <t>PREVOST PURCHASE ORDER</t>
  </si>
  <si>
    <t># PKGS</t>
  </si>
  <si>
    <t>WEIGHT</t>
  </si>
  <si>
    <t>PALLET/SLIP</t>
  </si>
  <si>
    <t>ADDITIONAL SHIPPER INFO</t>
  </si>
  <si>
    <t>Y</t>
  </si>
  <si>
    <t>N</t>
  </si>
  <si>
    <t>CARRIER INFORMATION</t>
  </si>
  <si>
    <t>HANDLING UNIT</t>
  </si>
  <si>
    <t>PACKAGE</t>
  </si>
  <si>
    <t>COMMODITY DESCRIPTION</t>
  </si>
  <si>
    <t>LTL ONLY</t>
  </si>
  <si>
    <t>QTY</t>
  </si>
  <si>
    <t>H.M.</t>
  </si>
  <si>
    <t>Commodities requiring special or additional care or attention in handling or stowing must be so marked and packaged as to ensure safe transportation with ordinary care. See Section 2(e) of NMFC Item 360</t>
  </si>
  <si>
    <t>CLASS</t>
  </si>
  <si>
    <t>RECEIVING</t>
  </si>
  <si>
    <t>STAMP SPACE</t>
  </si>
  <si>
    <t>GRAND TOTAL</t>
  </si>
  <si>
    <t>Where the rate is dependent on value, shippers are required to state specifically in writing the agreed or declared value of the property as follows:
“The agreed or declared value of the property is specifically stated by the shipper to be not exceeding __________________ per ___________________.”</t>
  </si>
  <si>
    <t>COD Amount:  $ ______________________</t>
  </si>
  <si>
    <r>
      <t xml:space="preserve">Fee Terms:     Collect:   </t>
    </r>
    <r>
      <rPr>
        <b/>
        <sz val="11"/>
        <rFont val="Wingdings"/>
        <charset val="2"/>
      </rPr>
      <t>¨</t>
    </r>
    <r>
      <rPr>
        <b/>
        <sz val="11"/>
        <rFont val="Arial"/>
        <family val="2"/>
      </rPr>
      <t xml:space="preserve">         Prepaid: </t>
    </r>
    <r>
      <rPr>
        <b/>
        <sz val="11"/>
        <rFont val="Wingdings"/>
        <charset val="2"/>
      </rPr>
      <t>o</t>
    </r>
  </si>
  <si>
    <r>
      <t xml:space="preserve">Customer check acceptable: </t>
    </r>
    <r>
      <rPr>
        <b/>
        <sz val="11"/>
        <rFont val="Wingdings"/>
        <charset val="2"/>
      </rPr>
      <t>o</t>
    </r>
  </si>
  <si>
    <r>
      <t xml:space="preserve">NOTE  Liability Limitation for loss or damage in this shipment may be applicable.  See 49 U.S.C. </t>
    </r>
    <r>
      <rPr>
        <b/>
        <sz val="12"/>
        <rFont val="Mono821CECP BT"/>
        <family val="3"/>
        <charset val="2"/>
      </rPr>
      <t>§</t>
    </r>
    <r>
      <rPr>
        <b/>
        <sz val="12"/>
        <rFont val="Arial"/>
        <family val="2"/>
      </rPr>
      <t xml:space="preserve"> 14706(c)(1)(A) and (B).</t>
    </r>
  </si>
  <si>
    <t>RECEIVED, subject to individually determined rates or contracts that have been agreed upon in writing between the carrier and shipper, if applicable, otherwise to the rates, classifications and rules that have been established by the carrier and are available to the shipper, on request, and to all applicable state and federal regulations.</t>
  </si>
  <si>
    <t>The carrier shall not make delivery of this shipment without payment of freight and all other lawful charges.</t>
  </si>
  <si>
    <t>Shipper Signature</t>
  </si>
  <si>
    <t>SHIPPER SIGNATURE / DATE</t>
  </si>
  <si>
    <t>Trailer Loaded:</t>
  </si>
  <si>
    <t>Freight Counted:</t>
  </si>
  <si>
    <t>CARRIER SIGNATURE / PICKUP DATE</t>
  </si>
  <si>
    <t>This is to certify that the above named materials are properly classified, packaged, marked and labeled, and are in proper condition for transportation according to the applicable regulations of the DOT.</t>
  </si>
  <si>
    <r>
      <t>p</t>
    </r>
    <r>
      <rPr>
        <sz val="11"/>
        <rFont val="Arial"/>
        <family val="2"/>
      </rPr>
      <t xml:space="preserve">  By Shipper</t>
    </r>
  </si>
  <si>
    <t>Carrier acknowledges receipt of packages and required placards.  Carrier certifies emergency response information was made available and/or carrier has the DOT emergency response guidebook or equivalent documentation in the vehicle.</t>
  </si>
  <si>
    <r>
      <t>p</t>
    </r>
    <r>
      <rPr>
        <sz val="11"/>
        <rFont val="Arial"/>
        <family val="2"/>
      </rPr>
      <t xml:space="preserve">  By Driver</t>
    </r>
  </si>
  <si>
    <r>
      <t>p</t>
    </r>
    <r>
      <rPr>
        <sz val="11"/>
        <rFont val="Arial"/>
        <family val="2"/>
      </rPr>
      <t xml:space="preserve">  By Driver/pallets said to contain</t>
    </r>
  </si>
  <si>
    <r>
      <t>p</t>
    </r>
    <r>
      <rPr>
        <sz val="11"/>
        <rFont val="Arial"/>
        <family val="2"/>
      </rPr>
      <t xml:space="preserve">  By Driver/Pieces</t>
    </r>
  </si>
  <si>
    <t>Property described above is received in good order, except as noted.</t>
  </si>
  <si>
    <t>FREIGHT CHARGES BILL TO:</t>
  </si>
  <si>
    <r>
      <t xml:space="preserve">Collect:  </t>
    </r>
    <r>
      <rPr>
        <b/>
        <sz val="12"/>
        <color rgb="FFFF0000"/>
        <rFont val="Arial"/>
        <family val="2"/>
      </rPr>
      <t>X</t>
    </r>
  </si>
  <si>
    <t>PREVOST (a division of Volvo Group)</t>
  </si>
  <si>
    <t>Indicate number of piece by crate/box</t>
  </si>
  <si>
    <r>
      <t xml:space="preserve">Please contact your </t>
    </r>
    <r>
      <rPr>
        <b/>
        <sz val="10"/>
        <rFont val="Arial"/>
        <family val="2"/>
      </rPr>
      <t>Prevost Procurement Planner</t>
    </r>
    <r>
      <rPr>
        <sz val="10"/>
        <rFont val="Arial"/>
        <family val="2"/>
      </rPr>
      <t xml:space="preserve"> for shipping instructions</t>
    </r>
  </si>
  <si>
    <t>From USA to Canada</t>
  </si>
  <si>
    <t>FTN_SBP_MEMVOLVO1_fedex.com@corp.ds.fedex.com</t>
  </si>
  <si>
    <t>Overseas to USA</t>
  </si>
  <si>
    <t>volvogroup@johnsjames.com</t>
  </si>
  <si>
    <t>rakirkwood@fedex.com</t>
  </si>
  <si>
    <t>Volvo.lrd.nb@dhl.com</t>
  </si>
  <si>
    <t>LRD IMPORT TEAM:</t>
  </si>
  <si>
    <t>lrd.imp.team1@dhl.com</t>
  </si>
  <si>
    <t>24 hours functional mailbox (main contact):</t>
  </si>
  <si>
    <t>HOW TO USE THE PREVOST' S ROUTING AND SHIPPING INSTRUCTIONS</t>
  </si>
  <si>
    <t>Below you will find the guidelines on how to you use our routing guide</t>
  </si>
  <si>
    <r>
      <t xml:space="preserve">Select the corresponding </t>
    </r>
    <r>
      <rPr>
        <b/>
        <u/>
        <sz val="14"/>
        <color rgb="FF0070C0"/>
        <rFont val="Calibri"/>
        <family val="2"/>
        <scheme val="minor"/>
      </rPr>
      <t>country</t>
    </r>
    <r>
      <rPr>
        <b/>
        <sz val="14"/>
        <color rgb="FF0070C0"/>
        <rFont val="Calibri"/>
        <family val="2"/>
        <scheme val="minor"/>
      </rPr>
      <t xml:space="preserve"> and </t>
    </r>
    <r>
      <rPr>
        <b/>
        <u/>
        <sz val="14"/>
        <color rgb="FF0070C0"/>
        <rFont val="Calibri"/>
        <family val="2"/>
        <scheme val="minor"/>
      </rPr>
      <t>state zip code</t>
    </r>
    <r>
      <rPr>
        <b/>
        <sz val="14"/>
        <color rgb="FF0070C0"/>
        <rFont val="Calibri"/>
        <family val="2"/>
        <scheme val="minor"/>
      </rPr>
      <t>/</t>
    </r>
    <r>
      <rPr>
        <b/>
        <u/>
        <sz val="14"/>
        <color rgb="FF0070C0"/>
        <rFont val="Calibri"/>
        <family val="2"/>
        <scheme val="minor"/>
      </rPr>
      <t>province zip code</t>
    </r>
    <r>
      <rPr>
        <b/>
        <sz val="14"/>
        <color rgb="FF0070C0"/>
        <rFont val="Calibri"/>
        <family val="2"/>
        <scheme val="minor"/>
      </rPr>
      <t xml:space="preserve"> according to </t>
    </r>
    <r>
      <rPr>
        <b/>
        <u/>
        <sz val="14"/>
        <color rgb="FF0070C0"/>
        <rFont val="Calibri"/>
        <family val="2"/>
        <scheme val="minor"/>
      </rPr>
      <t>YOUR SHIPPING LOCATION</t>
    </r>
  </si>
  <si>
    <r>
      <rPr>
        <b/>
        <sz val="36"/>
        <color rgb="FFFF0000"/>
        <rFont val="Calibri"/>
        <family val="2"/>
        <scheme val="minor"/>
      </rPr>
      <t>2-</t>
    </r>
    <r>
      <rPr>
        <b/>
        <sz val="36"/>
        <color theme="4"/>
        <rFont val="Calibri"/>
        <family val="2"/>
        <scheme val="minor"/>
      </rPr>
      <t xml:space="preserve">                                ROUTING GUIDE</t>
    </r>
  </si>
  <si>
    <t>THANK YOU FROM THE ENTIRE PREVOST TEAM</t>
  </si>
  <si>
    <t>To: Prevost C/O The Northeast group, Plattsburgh, NY</t>
  </si>
  <si>
    <t>Nepco way Plattsburgh, NY</t>
  </si>
  <si>
    <t xml:space="preserve">Collect: </t>
  </si>
  <si>
    <r>
      <t>3</t>
    </r>
    <r>
      <rPr>
        <b/>
        <vertAlign val="superscript"/>
        <sz val="12"/>
        <rFont val="Arial"/>
        <family val="2"/>
      </rPr>
      <t>rd</t>
    </r>
    <r>
      <rPr>
        <b/>
        <sz val="12"/>
        <rFont val="Arial"/>
        <family val="2"/>
      </rPr>
      <t xml:space="preserve"> Party:    </t>
    </r>
    <r>
      <rPr>
        <b/>
        <sz val="12"/>
        <color rgb="FFFF0000"/>
        <rFont val="Arial"/>
        <family val="2"/>
      </rPr>
      <t>X</t>
    </r>
  </si>
  <si>
    <t>C/O CASS INFORMATION SYSTEMS</t>
  </si>
  <si>
    <t>Po box 67</t>
  </si>
  <si>
    <t>St.Louis, MO 63166</t>
  </si>
  <si>
    <t xml:space="preserve">Name:       PREVOST CONSOLIDATION  </t>
  </si>
  <si>
    <t>Address:           13 NEPCO WAY DOORS 6-10,</t>
  </si>
  <si>
    <t>City/State/Zip:   PLATTSBURGH, NY, 12903</t>
  </si>
  <si>
    <t>C/O THE NORTHEAST GROUP</t>
  </si>
  <si>
    <t>***Please make sure the commercial invoice indicates the Final Destination as indicated on our purchase order***</t>
  </si>
  <si>
    <r>
      <t xml:space="preserve">Name:       </t>
    </r>
    <r>
      <rPr>
        <sz val="12"/>
        <color rgb="FFFF0000"/>
        <rFont val="Arial"/>
        <family val="2"/>
      </rPr>
      <t>PREVOST</t>
    </r>
  </si>
  <si>
    <r>
      <t xml:space="preserve">Address:           </t>
    </r>
    <r>
      <rPr>
        <sz val="12"/>
        <color rgb="FFFF0000"/>
        <rFont val="Arial"/>
        <family val="2"/>
      </rPr>
      <t>PLEASE SPECIFY THE ADDRESS</t>
    </r>
  </si>
  <si>
    <t>For any question or comments, please contact your Prevost Procurement Planner</t>
  </si>
  <si>
    <r>
      <t xml:space="preserve">Select Tab "BOL-SAMPLE DIRECT" or "BOL-SAMPLE VIA PLATTSBURGH" depending where you ship.  If necessary print and fill the right BOL sample. You can also use the carrier BOL. </t>
    </r>
    <r>
      <rPr>
        <b/>
        <sz val="18"/>
        <color rgb="FFFF0000"/>
        <rFont val="Calibri"/>
        <family val="2"/>
        <scheme val="minor"/>
      </rPr>
      <t>Make sure to fill the mandatory information, see in red below</t>
    </r>
    <r>
      <rPr>
        <b/>
        <sz val="18"/>
        <color rgb="FF0070C0"/>
        <rFont val="Calibri"/>
        <family val="2"/>
        <scheme val="minor"/>
      </rPr>
      <t>.</t>
    </r>
  </si>
  <si>
    <r>
      <t xml:space="preserve">Select Tab "CCI-SAMPLE" , if necessary print the sample or use your own commercial invoice. </t>
    </r>
    <r>
      <rPr>
        <b/>
        <sz val="18"/>
        <color rgb="FFFF0000"/>
        <rFont val="Calibri"/>
        <family val="2"/>
        <scheme val="minor"/>
      </rPr>
      <t>Make sure to fill the mandatory information, see in red below.</t>
    </r>
  </si>
  <si>
    <r>
      <t xml:space="preserve">*Make sure the country indicated in the "Routing" Tab corresponds to your shipping location prior to printing and that the </t>
    </r>
    <r>
      <rPr>
        <b/>
        <sz val="16"/>
        <color rgb="FFFF0000"/>
        <rFont val="Calibri"/>
        <family val="2"/>
        <scheme val="minor"/>
      </rPr>
      <t>mandatory information</t>
    </r>
    <r>
      <rPr>
        <b/>
        <sz val="14"/>
        <color rgb="FFFF0000"/>
        <rFont val="Calibri"/>
        <family val="2"/>
        <scheme val="minor"/>
      </rPr>
      <t xml:space="preserve"> (See red arrows)</t>
    </r>
    <r>
      <rPr>
        <b/>
        <sz val="14"/>
        <color rgb="FF0070C0"/>
        <rFont val="Calibri"/>
        <family val="2"/>
        <scheme val="minor"/>
      </rPr>
      <t xml:space="preserve"> are provided* </t>
    </r>
  </si>
  <si>
    <t>Version 2025/03/27</t>
  </si>
  <si>
    <t>opsho@buckland.com</t>
  </si>
  <si>
    <t>Customs Broker : Buckland Customs Brokers Ltd.</t>
  </si>
  <si>
    <t xml:space="preserve">Customs Broker : </t>
  </si>
  <si>
    <t>Buckland Customs Brokers Ltd.</t>
  </si>
  <si>
    <t xml:space="preserve">1-800-991-4944 </t>
  </si>
  <si>
    <t xml:space="preserve"> 519-633-8038</t>
  </si>
  <si>
    <t>73 Gaylord Road, St. Thomas, ON   N5P 3R9</t>
  </si>
  <si>
    <t xml:space="preserve">ph 800-991-4944 </t>
  </si>
  <si>
    <t>fax 519-633-8038</t>
  </si>
  <si>
    <t>If carrier is FedEx : Fedex Trade Network</t>
  </si>
  <si>
    <t>other carriers : DHL Global Forwarding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</si>
</sst>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409]#,##0.00"/>
    <numFmt numFmtId="166" formatCode="&quot;&quot;"/>
    <numFmt numFmtId="167" formatCode="_-* #,##0\ &quot;kr&quot;_-;\-* #,##0\ &quot;kr&quot;_-;_-* &quot;-&quot;\ &quot;kr&quot;_-;_-@_-"/>
    <numFmt numFmtId="168" formatCode="_-* #,##0\ _k_r_-;\-* #,##0\ _k_r_-;_-* &quot;-&quot;\ _k_r_-;_-@_-"/>
    <numFmt numFmtId="169" formatCode="_-* #,##0.00\ &quot;kr&quot;_-;\-* #,##0.00\ &quot;kr&quot;_-;_-* &quot;-&quot;??\ &quot;kr&quot;_-;_-@_-"/>
    <numFmt numFmtId="170" formatCode="_-* #,##0.00\ _k_r_-;\-* #,##0.00\ _k_r_-;_-* &quot;-&quot;??\ _k_r_-;_-@_-"/>
  </numFmts>
  <fonts count="116">
    <font>
      <sz val="11"/>
      <color theme="1"/>
      <name val="Calibri"/>
      <family val="2"/>
      <scheme val="minor"/>
    </font>
    <font>
      <b/>
      <sz val="11"/>
      <color theme="1"/>
      <name val="Calibri"/>
      <family val="2"/>
      <scheme val="minor"/>
    </font>
    <font>
      <sz val="10"/>
      <name val="Arial"/>
      <family val="2"/>
    </font>
    <font>
      <sz val="10"/>
      <name val="Tahoma"/>
      <family val="2"/>
    </font>
    <font>
      <i/>
      <sz val="14"/>
      <name val="Tahoma"/>
      <family val="2"/>
    </font>
    <font>
      <sz val="16"/>
      <color theme="0"/>
      <name val="Tahoma"/>
      <family val="2"/>
    </font>
    <font>
      <b/>
      <sz val="12"/>
      <name val="Tahoma"/>
      <family val="2"/>
    </font>
    <font>
      <b/>
      <sz val="10"/>
      <name val="Arial"/>
      <family val="2"/>
    </font>
    <font>
      <sz val="10"/>
      <name val="Arial"/>
      <family val="2"/>
    </font>
    <font>
      <sz val="10"/>
      <color theme="0"/>
      <name val="Arial"/>
      <family val="2"/>
    </font>
    <font>
      <sz val="11"/>
      <color theme="0"/>
      <name val="Arial"/>
      <family val="2"/>
    </font>
    <font>
      <sz val="16"/>
      <color theme="0"/>
      <name val="Arial"/>
      <family val="2"/>
    </font>
    <font>
      <sz val="22"/>
      <color theme="0"/>
      <name val="Arial"/>
      <family val="2"/>
    </font>
    <font>
      <b/>
      <sz val="11"/>
      <name val="Arial"/>
      <family val="2"/>
    </font>
    <font>
      <b/>
      <sz val="11"/>
      <color theme="0"/>
      <name val="Arial"/>
      <family val="2"/>
    </font>
    <font>
      <b/>
      <i/>
      <sz val="11"/>
      <name val="Arial"/>
      <family val="2"/>
    </font>
    <font>
      <u/>
      <sz val="11"/>
      <color theme="10"/>
      <name val="Calibri"/>
      <family val="2"/>
      <scheme val="minor"/>
    </font>
    <font>
      <sz val="10"/>
      <name val="Times New Roman"/>
      <family val="1"/>
    </font>
    <font>
      <sz val="9.5"/>
      <name val="Arial"/>
      <family val="2"/>
    </font>
    <font>
      <b/>
      <sz val="9.5"/>
      <name val="Arial"/>
      <family val="2"/>
    </font>
    <font>
      <sz val="9.5"/>
      <color indexed="10"/>
      <name val="Arial"/>
      <family val="2"/>
    </font>
    <font>
      <sz val="11.5"/>
      <name val="Wingdings"/>
      <charset val="2"/>
    </font>
    <font>
      <sz val="11.5"/>
      <color indexed="10"/>
      <name val="Arial"/>
      <family val="2"/>
    </font>
    <font>
      <b/>
      <sz val="10"/>
      <color indexed="10"/>
      <name val="Arial"/>
      <family val="2"/>
    </font>
    <font>
      <b/>
      <sz val="9.5"/>
      <color indexed="10"/>
      <name val="Arial"/>
      <family val="2"/>
    </font>
    <font>
      <b/>
      <sz val="15.5"/>
      <color theme="0"/>
      <name val="Arial"/>
      <family val="2"/>
    </font>
    <font>
      <b/>
      <sz val="11.5"/>
      <color theme="0"/>
      <name val="Arial"/>
      <family val="2"/>
    </font>
    <font>
      <sz val="11"/>
      <name val="Arial"/>
      <family val="2"/>
    </font>
    <font>
      <i/>
      <sz val="10"/>
      <name val="Arial"/>
      <family val="2"/>
    </font>
    <font>
      <b/>
      <i/>
      <sz val="10"/>
      <name val="Arial"/>
      <family val="2"/>
    </font>
    <font>
      <b/>
      <sz val="12"/>
      <name val="Arial"/>
      <family val="2"/>
    </font>
    <font>
      <sz val="10"/>
      <name val="Arial"/>
      <family val="2"/>
    </font>
    <font>
      <b/>
      <sz val="14"/>
      <color theme="0"/>
      <name val="Arial Black"/>
      <family val="2"/>
    </font>
    <font>
      <sz val="11"/>
      <color theme="0"/>
      <name val="Times New Roman"/>
      <family val="1"/>
    </font>
    <font>
      <sz val="11.5"/>
      <color theme="0"/>
      <name val="Arial"/>
      <family val="2"/>
    </font>
    <font>
      <b/>
      <sz val="12"/>
      <color theme="0"/>
      <name val="Arial"/>
      <family val="2"/>
    </font>
    <font>
      <sz val="11"/>
      <color theme="0"/>
      <name val="Calibri"/>
      <family val="2"/>
      <scheme val="minor"/>
    </font>
    <font>
      <b/>
      <sz val="11"/>
      <color theme="0"/>
      <name val="Calibri"/>
      <family val="2"/>
      <scheme val="minor"/>
    </font>
    <font>
      <b/>
      <sz val="11"/>
      <name val="Calibri"/>
      <family val="2"/>
      <scheme val="minor"/>
    </font>
    <font>
      <b/>
      <sz val="14"/>
      <color theme="0"/>
      <name val="Calibri"/>
      <family val="2"/>
      <scheme val="minor"/>
    </font>
    <font>
      <sz val="11"/>
      <color theme="0"/>
      <name val="Tahoma"/>
      <family val="2"/>
    </font>
    <font>
      <b/>
      <sz val="14"/>
      <name val="Arial"/>
      <family val="2"/>
    </font>
    <font>
      <sz val="12"/>
      <name val="Arial"/>
      <family val="2"/>
    </font>
    <font>
      <b/>
      <sz val="11"/>
      <color rgb="FF0070C0"/>
      <name val="Calibri"/>
      <family val="2"/>
      <scheme val="minor"/>
    </font>
    <font>
      <b/>
      <sz val="12"/>
      <color rgb="FF0070C0"/>
      <name val="Calibri"/>
      <family val="2"/>
      <scheme val="minor"/>
    </font>
    <font>
      <sz val="11"/>
      <color rgb="FFFF0000"/>
      <name val="Calibri"/>
      <family val="2"/>
      <scheme val="minor"/>
    </font>
    <font>
      <b/>
      <sz val="11"/>
      <color rgb="FFFF0000"/>
      <name val="Calibri"/>
      <family val="2"/>
      <scheme val="minor"/>
    </font>
    <font>
      <sz val="11"/>
      <color rgb="FF0070C0"/>
      <name val="Calibri"/>
      <family val="2"/>
      <scheme val="minor"/>
    </font>
    <font>
      <sz val="11"/>
      <color theme="0"/>
      <name val="Tahoma"/>
      <family val="2"/>
    </font>
    <font>
      <b/>
      <sz val="11"/>
      <name val="Wingdings"/>
      <charset val="2"/>
    </font>
    <font>
      <b/>
      <sz val="12"/>
      <name val="Wingdings"/>
      <charset val="2"/>
    </font>
    <font>
      <b/>
      <sz val="12"/>
      <color indexed="22"/>
      <name val="Univers"/>
      <family val="2"/>
    </font>
    <font>
      <b/>
      <sz val="14"/>
      <color indexed="22"/>
      <name val="Univers"/>
      <family val="2"/>
    </font>
    <font>
      <sz val="14"/>
      <name val="Arial"/>
      <family val="2"/>
    </font>
    <font>
      <b/>
      <sz val="12"/>
      <color rgb="FFFF0000"/>
      <name val="Arial"/>
      <family val="2"/>
    </font>
    <font>
      <sz val="12"/>
      <color theme="0"/>
      <name val="Arial"/>
      <family val="2"/>
    </font>
    <font>
      <sz val="12"/>
      <color rgb="FFFF0000"/>
      <name val="Arial"/>
      <family val="2"/>
    </font>
    <font>
      <sz val="14"/>
      <color theme="0"/>
      <name val="Arial"/>
      <family val="2"/>
    </font>
    <font>
      <b/>
      <sz val="12"/>
      <color rgb="FFFF0000"/>
      <name val="Aharoni"/>
      <charset val="177"/>
    </font>
    <font>
      <i/>
      <sz val="12"/>
      <name val="Arial"/>
      <family val="2"/>
    </font>
    <font>
      <sz val="11"/>
      <name val="Times New Roman"/>
      <family val="1"/>
    </font>
    <font>
      <u/>
      <sz val="11"/>
      <name val="Arial"/>
      <family val="2"/>
    </font>
    <font>
      <sz val="11"/>
      <name val="Wingdings"/>
      <charset val="2"/>
    </font>
    <font>
      <b/>
      <u/>
      <sz val="12"/>
      <name val="Arial"/>
      <family val="2"/>
    </font>
    <font>
      <i/>
      <sz val="14"/>
      <name val="Arial"/>
      <family val="2"/>
    </font>
    <font>
      <b/>
      <sz val="12"/>
      <name val="Calibri"/>
      <family val="2"/>
      <scheme val="minor"/>
    </font>
    <font>
      <sz val="11"/>
      <name val="Calibri"/>
      <family val="2"/>
      <scheme val="minor"/>
    </font>
    <font>
      <sz val="13"/>
      <name val="Arial"/>
      <family val="2"/>
    </font>
    <font>
      <i/>
      <sz val="13"/>
      <name val="Arial"/>
      <family val="2"/>
    </font>
    <font>
      <b/>
      <sz val="12"/>
      <color theme="1" tint="0.34998626667073579"/>
      <name val="Arial"/>
      <family val="2"/>
    </font>
    <font>
      <u/>
      <sz val="14"/>
      <color theme="4" tint="-0.499984740745262"/>
      <name val="Calibri"/>
      <family val="2"/>
      <scheme val="minor"/>
    </font>
    <font>
      <sz val="10"/>
      <color theme="1"/>
      <name val="Calibri"/>
      <family val="2"/>
      <scheme val="minor"/>
    </font>
    <font>
      <sz val="10"/>
      <color theme="1"/>
      <name val="Arial"/>
      <family val="2"/>
    </font>
    <font>
      <b/>
      <sz val="12"/>
      <color theme="1"/>
      <name val="Arial"/>
      <family val="2"/>
    </font>
    <font>
      <b/>
      <u/>
      <sz val="16"/>
      <color theme="1"/>
      <name val="Times New Roman"/>
      <family val="1"/>
    </font>
    <font>
      <sz val="8"/>
      <color rgb="FF0070C0"/>
      <name val="Times New Roman"/>
      <family val="1"/>
    </font>
    <font>
      <sz val="12"/>
      <color theme="1"/>
      <name val="Calibri"/>
      <family val="2"/>
      <scheme val="minor"/>
    </font>
    <font>
      <sz val="8"/>
      <color theme="1"/>
      <name val="Times New Roman"/>
      <family val="1"/>
    </font>
    <font>
      <b/>
      <sz val="18"/>
      <name val="Times New Roman"/>
      <family val="1"/>
    </font>
    <font>
      <b/>
      <u/>
      <sz val="16"/>
      <color theme="1"/>
      <name val="Calibri"/>
      <family val="2"/>
      <scheme val="minor"/>
    </font>
    <font>
      <sz val="8"/>
      <name val="Arial"/>
      <family val="2"/>
    </font>
    <font>
      <b/>
      <sz val="11"/>
      <color rgb="FFFF0000"/>
      <name val="Arial"/>
      <family val="2"/>
    </font>
    <font>
      <sz val="10"/>
      <color rgb="FFDDDDDD"/>
      <name val="Arial"/>
      <family val="2"/>
    </font>
    <font>
      <sz val="12"/>
      <color rgb="FFFF0000"/>
      <name val="Calibri"/>
      <family val="2"/>
      <scheme val="minor"/>
    </font>
    <font>
      <sz val="12"/>
      <name val="Calibri"/>
      <family val="2"/>
      <scheme val="minor"/>
    </font>
    <font>
      <sz val="12"/>
      <color indexed="10"/>
      <name val="Arial"/>
      <family val="2"/>
    </font>
    <font>
      <sz val="11"/>
      <color rgb="FFFF0000"/>
      <name val="Arial"/>
      <family val="2"/>
    </font>
    <font>
      <sz val="28"/>
      <name val="Wingdings"/>
      <charset val="2"/>
    </font>
    <font>
      <sz val="14"/>
      <color rgb="FFFF0000"/>
      <name val="Wingdings"/>
      <charset val="2"/>
    </font>
    <font>
      <sz val="10"/>
      <color rgb="FFFF0000"/>
      <name val="Arial"/>
      <family val="2"/>
      <charset val="2"/>
    </font>
    <font>
      <sz val="7.25"/>
      <color rgb="FFFF0000"/>
      <name val="Arial"/>
      <family val="2"/>
    </font>
    <font>
      <sz val="10"/>
      <color rgb="FFFF0000"/>
      <name val="Arial"/>
      <family val="2"/>
    </font>
    <font>
      <b/>
      <i/>
      <u/>
      <sz val="10"/>
      <name val="Arial"/>
      <family val="2"/>
    </font>
    <font>
      <b/>
      <i/>
      <sz val="12"/>
      <name val="Arial"/>
      <family val="2"/>
    </font>
    <font>
      <b/>
      <vertAlign val="superscript"/>
      <sz val="12"/>
      <name val="Arial"/>
      <family val="2"/>
    </font>
    <font>
      <sz val="12"/>
      <name val="Times New Roman"/>
      <family val="1"/>
    </font>
    <font>
      <b/>
      <sz val="12"/>
      <name val="Mono821CECP BT"/>
      <family val="3"/>
      <charset val="2"/>
    </font>
    <font>
      <b/>
      <sz val="10"/>
      <color theme="1"/>
      <name val="Arial"/>
      <family val="2"/>
    </font>
    <font>
      <b/>
      <u/>
      <sz val="12"/>
      <color rgb="FF000000"/>
      <name val="Calibri"/>
      <family val="2"/>
      <scheme val="minor"/>
    </font>
    <font>
      <b/>
      <sz val="22"/>
      <color theme="1"/>
      <name val="Calibri"/>
      <family val="2"/>
      <scheme val="minor"/>
    </font>
    <font>
      <b/>
      <sz val="36"/>
      <color rgb="FFFF0000"/>
      <name val="Calibri"/>
      <family val="2"/>
      <scheme val="minor"/>
    </font>
    <font>
      <b/>
      <sz val="14"/>
      <color rgb="FF0070C0"/>
      <name val="Calibri"/>
      <family val="2"/>
      <scheme val="minor"/>
    </font>
    <font>
      <b/>
      <u/>
      <sz val="14"/>
      <color rgb="FF0070C0"/>
      <name val="Calibri"/>
      <family val="2"/>
      <scheme val="minor"/>
    </font>
    <font>
      <b/>
      <sz val="36"/>
      <color theme="4"/>
      <name val="Calibri"/>
      <family val="2"/>
      <scheme val="minor"/>
    </font>
    <font>
      <sz val="14"/>
      <color theme="1"/>
      <name val="Calibri"/>
      <family val="2"/>
      <scheme val="minor"/>
    </font>
    <font>
      <b/>
      <sz val="26"/>
      <color rgb="FFFF0000"/>
      <name val="Calibri"/>
      <family val="2"/>
      <scheme val="minor"/>
    </font>
    <font>
      <b/>
      <sz val="18"/>
      <color rgb="FF0070C0"/>
      <name val="Calibri"/>
      <family val="2"/>
      <scheme val="minor"/>
    </font>
    <font>
      <b/>
      <sz val="18"/>
      <color rgb="FFFF0000"/>
      <name val="Calibri"/>
      <family val="2"/>
      <scheme val="minor"/>
    </font>
    <font>
      <b/>
      <sz val="16"/>
      <color rgb="FFFF0000"/>
      <name val="Calibri"/>
      <family val="2"/>
      <scheme val="minor"/>
    </font>
    <font>
      <b/>
      <sz val="14"/>
      <color rgb="FFFF0000"/>
      <name val="Calibri"/>
      <family val="2"/>
      <scheme val="minor"/>
    </font>
    <font>
      <b/>
      <sz val="20"/>
      <color rgb="FF0070C0"/>
      <name val="Calibri"/>
      <family val="2"/>
      <scheme val="minor"/>
    </font>
    <font>
      <b/>
      <sz val="26"/>
      <color rgb="FF0070C0"/>
      <name val="Calibri"/>
      <family val="2"/>
      <scheme val="minor"/>
    </font>
    <font>
      <sz val="28"/>
      <name val="Calibri"/>
      <family val="2"/>
      <scheme val="minor"/>
    </font>
    <font>
      <b/>
      <sz val="14"/>
      <color theme="1"/>
      <name val="Arial"/>
      <family val="2"/>
    </font>
    <font>
      <sz val="11"/>
      <color theme="1"/>
      <name val="Volvo Novum 3.1"/>
    </font>
    <font>
      <b/>
      <sz val="14"/>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rgb="FFFFFF99"/>
        <bgColor indexed="64"/>
      </patternFill>
    </fill>
    <fill>
      <patternFill patternType="lightTrellis">
        <bgColor indexed="22"/>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F6BB00"/>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rgb="FF00FF00"/>
        <bgColor indexed="64"/>
      </patternFill>
    </fill>
    <fill>
      <patternFill patternType="solid">
        <fgColor rgb="FFFFFF00"/>
        <bgColor indexed="64"/>
      </patternFill>
    </fill>
    <fill>
      <patternFill patternType="solid">
        <fgColor rgb="FFFFC000"/>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theme="0"/>
      </left>
      <right/>
      <top/>
      <bottom style="thin">
        <color indexed="64"/>
      </bottom>
      <diagonal/>
    </border>
    <border>
      <left/>
      <right style="thin">
        <color theme="0"/>
      </right>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indexed="64"/>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thin">
        <color indexed="64"/>
      </left>
      <right style="medium">
        <color indexed="64"/>
      </right>
      <top/>
      <bottom style="thin">
        <color indexed="64"/>
      </bottom>
      <diagonal/>
    </border>
    <border>
      <left style="thin">
        <color theme="0"/>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s>
  <cellStyleXfs count="14">
    <xf numFmtId="0" fontId="0" fillId="0" borderId="0"/>
    <xf numFmtId="0" fontId="2" fillId="0" borderId="0"/>
    <xf numFmtId="0" fontId="8" fillId="0" borderId="0"/>
    <xf numFmtId="0" fontId="16" fillId="0" borderId="0" applyNumberFormat="0" applyFill="0" applyBorder="0" applyAlignment="0" applyProtection="0"/>
    <xf numFmtId="0" fontId="31" fillId="0" borderId="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167"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cellStyleXfs>
  <cellXfs count="786">
    <xf numFmtId="0" fontId="0" fillId="0" borderId="0" xfId="0"/>
    <xf numFmtId="0" fontId="3" fillId="0" borderId="0" xfId="1" applyFont="1"/>
    <xf numFmtId="0" fontId="1" fillId="0" borderId="0" xfId="1" applyFont="1"/>
    <xf numFmtId="0" fontId="6" fillId="0" borderId="0" xfId="1" applyFont="1" applyAlignment="1">
      <alignment wrapText="1"/>
    </xf>
    <xf numFmtId="0" fontId="6" fillId="4" borderId="0" xfId="1" applyFont="1" applyFill="1" applyAlignment="1">
      <alignment wrapText="1"/>
    </xf>
    <xf numFmtId="0" fontId="2" fillId="3" borderId="0" xfId="1" applyFill="1"/>
    <xf numFmtId="0" fontId="12" fillId="3" borderId="0" xfId="1" applyFont="1" applyFill="1" applyAlignment="1">
      <alignment horizontal="left" vertical="center"/>
    </xf>
    <xf numFmtId="0" fontId="5" fillId="3" borderId="0" xfId="1" applyFont="1" applyFill="1" applyAlignment="1">
      <alignment horizontal="centerContinuous" vertical="center" wrapText="1"/>
    </xf>
    <xf numFmtId="0" fontId="11" fillId="3" borderId="0" xfId="1" applyFont="1" applyFill="1" applyAlignment="1">
      <alignment horizontal="centerContinuous" vertical="center" wrapText="1"/>
    </xf>
    <xf numFmtId="0" fontId="4" fillId="6" borderId="0" xfId="1" applyFont="1" applyFill="1" applyAlignment="1">
      <alignment horizontal="center"/>
    </xf>
    <xf numFmtId="0" fontId="2" fillId="6" borderId="0" xfId="1" applyFill="1"/>
    <xf numFmtId="0" fontId="2" fillId="6" borderId="0" xfId="1" applyFill="1" applyAlignment="1">
      <alignment horizontal="center"/>
    </xf>
    <xf numFmtId="0" fontId="4" fillId="9" borderId="0" xfId="1" applyFont="1" applyFill="1" applyAlignment="1">
      <alignment horizontal="center"/>
    </xf>
    <xf numFmtId="0" fontId="2" fillId="9" borderId="0" xfId="1" applyFill="1"/>
    <xf numFmtId="0" fontId="2" fillId="9" borderId="0" xfId="1" applyFill="1" applyAlignment="1">
      <alignment horizontal="center"/>
    </xf>
    <xf numFmtId="0" fontId="11" fillId="3" borderId="16" xfId="1" applyFont="1" applyFill="1" applyBorder="1" applyAlignment="1">
      <alignment horizontal="centerContinuous" vertical="center" wrapText="1"/>
    </xf>
    <xf numFmtId="0" fontId="11" fillId="3" borderId="17" xfId="1" applyFont="1" applyFill="1" applyBorder="1" applyAlignment="1">
      <alignment horizontal="centerContinuous" vertical="center" wrapText="1"/>
    </xf>
    <xf numFmtId="0" fontId="2" fillId="6" borderId="16" xfId="1" applyFill="1" applyBorder="1"/>
    <xf numFmtId="0" fontId="2" fillId="6" borderId="17" xfId="1" applyFill="1" applyBorder="1"/>
    <xf numFmtId="0" fontId="2" fillId="9" borderId="16" xfId="1" applyFill="1" applyBorder="1"/>
    <xf numFmtId="0" fontId="2" fillId="9" borderId="17" xfId="1" applyFill="1" applyBorder="1"/>
    <xf numFmtId="0" fontId="5" fillId="3" borderId="16" xfId="1" applyFont="1" applyFill="1" applyBorder="1" applyAlignment="1">
      <alignment horizontal="centerContinuous" vertical="center" wrapText="1"/>
    </xf>
    <xf numFmtId="0" fontId="5" fillId="3" borderId="17" xfId="1" applyFont="1" applyFill="1" applyBorder="1" applyAlignment="1">
      <alignment horizontal="centerContinuous" vertical="center" wrapText="1"/>
    </xf>
    <xf numFmtId="0" fontId="2" fillId="6" borderId="16" xfId="1" applyFill="1" applyBorder="1" applyAlignment="1">
      <alignment horizontal="center"/>
    </xf>
    <xf numFmtId="0" fontId="2" fillId="6" borderId="17" xfId="1" applyFill="1" applyBorder="1" applyAlignment="1">
      <alignment horizontal="center"/>
    </xf>
    <xf numFmtId="0" fontId="2" fillId="9" borderId="16" xfId="1" applyFill="1" applyBorder="1" applyAlignment="1">
      <alignment horizontal="center"/>
    </xf>
    <xf numFmtId="0" fontId="2" fillId="9" borderId="17" xfId="1" applyFill="1" applyBorder="1" applyAlignment="1">
      <alignment horizontal="center"/>
    </xf>
    <xf numFmtId="0" fontId="5" fillId="3" borderId="15" xfId="1" applyFont="1" applyFill="1" applyBorder="1" applyAlignment="1">
      <alignment vertical="center" wrapText="1"/>
    </xf>
    <xf numFmtId="0" fontId="2" fillId="6" borderId="15" xfId="1" applyFill="1" applyBorder="1" applyAlignment="1">
      <alignment horizontal="center"/>
    </xf>
    <xf numFmtId="0" fontId="2" fillId="9" borderId="15" xfId="1" applyFill="1" applyBorder="1" applyAlignment="1">
      <alignment horizontal="center"/>
    </xf>
    <xf numFmtId="0" fontId="13" fillId="8" borderId="0" xfId="1" applyFont="1" applyFill="1"/>
    <xf numFmtId="0" fontId="2" fillId="6" borderId="0" xfId="1" applyFill="1" applyAlignment="1">
      <alignment horizontal="left"/>
    </xf>
    <xf numFmtId="0" fontId="13" fillId="8" borderId="0" xfId="1" applyFont="1" applyFill="1" applyAlignment="1">
      <alignment horizontal="center"/>
    </xf>
    <xf numFmtId="0" fontId="13" fillId="8" borderId="15" xfId="1" applyFont="1" applyFill="1" applyBorder="1" applyAlignment="1">
      <alignment horizontal="center"/>
    </xf>
    <xf numFmtId="0" fontId="2" fillId="6" borderId="15" xfId="1" applyFill="1" applyBorder="1" applyAlignment="1">
      <alignment horizontal="left"/>
    </xf>
    <xf numFmtId="0" fontId="13" fillId="8" borderId="18" xfId="1" applyFont="1" applyFill="1" applyBorder="1"/>
    <xf numFmtId="0" fontId="2" fillId="6" borderId="19" xfId="1" applyFill="1" applyBorder="1" applyAlignment="1">
      <alignment horizontal="left"/>
    </xf>
    <xf numFmtId="0" fontId="2" fillId="6" borderId="18" xfId="1" applyFill="1" applyBorder="1" applyAlignment="1">
      <alignment horizontal="left"/>
    </xf>
    <xf numFmtId="0" fontId="5" fillId="3" borderId="20" xfId="1" applyFont="1" applyFill="1" applyBorder="1" applyAlignment="1">
      <alignment horizontal="centerContinuous" vertical="center" wrapText="1"/>
    </xf>
    <xf numFmtId="0" fontId="13" fillId="8" borderId="22" xfId="1" applyFont="1" applyFill="1" applyBorder="1"/>
    <xf numFmtId="0" fontId="13" fillId="8" borderId="23" xfId="1" applyFont="1" applyFill="1" applyBorder="1" applyAlignment="1">
      <alignment horizontal="center" wrapText="1"/>
    </xf>
    <xf numFmtId="0" fontId="13" fillId="8" borderId="22" xfId="1" applyFont="1" applyFill="1" applyBorder="1" applyAlignment="1">
      <alignment horizontal="center" wrapText="1"/>
    </xf>
    <xf numFmtId="0" fontId="13" fillId="8" borderId="21" xfId="1" applyFont="1" applyFill="1" applyBorder="1" applyAlignment="1">
      <alignment horizontal="center" wrapText="1"/>
    </xf>
    <xf numFmtId="0" fontId="13" fillId="8" borderId="23" xfId="1" applyFont="1" applyFill="1" applyBorder="1" applyAlignment="1">
      <alignment horizontal="left"/>
    </xf>
    <xf numFmtId="0" fontId="13" fillId="8" borderId="24" xfId="0" applyFont="1" applyFill="1" applyBorder="1"/>
    <xf numFmtId="0" fontId="17" fillId="0" borderId="6" xfId="1" applyFont="1" applyBorder="1" applyAlignment="1">
      <alignment horizontal="center" vertical="top" wrapText="1"/>
    </xf>
    <xf numFmtId="0" fontId="17" fillId="0" borderId="9" xfId="1" applyFont="1" applyBorder="1" applyAlignment="1">
      <alignment vertical="top" wrapText="1"/>
    </xf>
    <xf numFmtId="0" fontId="17" fillId="0" borderId="9" xfId="1" applyFont="1" applyBorder="1" applyAlignment="1">
      <alignment horizontal="center" vertical="top" wrapText="1"/>
    </xf>
    <xf numFmtId="0" fontId="17" fillId="0" borderId="6" xfId="1" applyFont="1" applyBorder="1" applyAlignment="1">
      <alignment vertical="top" wrapText="1"/>
    </xf>
    <xf numFmtId="0" fontId="2" fillId="2" borderId="0" xfId="1" applyFill="1" applyAlignment="1">
      <alignment wrapText="1"/>
    </xf>
    <xf numFmtId="0" fontId="17" fillId="2" borderId="0" xfId="1" applyFont="1" applyFill="1"/>
    <xf numFmtId="0" fontId="16" fillId="6" borderId="0" xfId="3" applyFill="1" applyBorder="1" applyAlignment="1">
      <alignment horizontal="left"/>
    </xf>
    <xf numFmtId="0" fontId="16" fillId="6" borderId="15" xfId="3" applyFill="1" applyBorder="1" applyAlignment="1">
      <alignment horizontal="left"/>
    </xf>
    <xf numFmtId="0" fontId="27" fillId="6" borderId="0" xfId="1" applyFont="1" applyFill="1"/>
    <xf numFmtId="0" fontId="2" fillId="0" borderId="0" xfId="1"/>
    <xf numFmtId="0" fontId="2" fillId="2" borderId="0" xfId="1" applyFill="1"/>
    <xf numFmtId="0" fontId="17" fillId="11" borderId="4" xfId="1" applyFont="1" applyFill="1" applyBorder="1" applyAlignment="1">
      <alignment vertical="top" wrapText="1"/>
    </xf>
    <xf numFmtId="0" fontId="17" fillId="11" borderId="4" xfId="1" applyFont="1" applyFill="1" applyBorder="1" applyAlignment="1">
      <alignment horizontal="center" vertical="top" wrapText="1"/>
    </xf>
    <xf numFmtId="0" fontId="17" fillId="0" borderId="66" xfId="1" applyFont="1" applyBorder="1" applyAlignment="1">
      <alignment vertical="top" wrapText="1"/>
    </xf>
    <xf numFmtId="0" fontId="24" fillId="0" borderId="62" xfId="1" applyFont="1" applyBorder="1" applyAlignment="1">
      <alignment vertical="top" wrapText="1"/>
    </xf>
    <xf numFmtId="0" fontId="17" fillId="0" borderId="62" xfId="1" applyFont="1" applyBorder="1" applyAlignment="1">
      <alignment vertical="top" wrapText="1"/>
    </xf>
    <xf numFmtId="0" fontId="17" fillId="0" borderId="44" xfId="1" applyFont="1" applyBorder="1" applyAlignment="1">
      <alignment vertical="top" wrapText="1"/>
    </xf>
    <xf numFmtId="0" fontId="17" fillId="0" borderId="67" xfId="1" applyFont="1" applyBorder="1" applyAlignment="1">
      <alignment vertical="top" wrapText="1"/>
    </xf>
    <xf numFmtId="0" fontId="17" fillId="11" borderId="63" xfId="1" applyFont="1" applyFill="1" applyBorder="1" applyAlignment="1">
      <alignment vertical="top" wrapText="1"/>
    </xf>
    <xf numFmtId="0" fontId="2" fillId="3" borderId="40" xfId="2" applyFont="1" applyFill="1" applyBorder="1" applyAlignment="1">
      <alignment vertical="top"/>
    </xf>
    <xf numFmtId="0" fontId="2" fillId="3" borderId="41" xfId="2" applyFont="1" applyFill="1" applyBorder="1" applyAlignment="1">
      <alignment vertical="top"/>
    </xf>
    <xf numFmtId="0" fontId="9" fillId="3" borderId="42" xfId="2" applyFont="1" applyFill="1" applyBorder="1" applyAlignment="1">
      <alignment horizontal="right" vertical="top"/>
    </xf>
    <xf numFmtId="0" fontId="2" fillId="0" borderId="0" xfId="2" applyFont="1" applyAlignment="1">
      <alignment vertical="top"/>
    </xf>
    <xf numFmtId="0" fontId="2" fillId="3" borderId="43" xfId="2" applyFont="1" applyFill="1" applyBorder="1" applyAlignment="1">
      <alignment vertical="top"/>
    </xf>
    <xf numFmtId="0" fontId="2" fillId="3" borderId="0" xfId="2" applyFont="1" applyFill="1" applyAlignment="1">
      <alignment vertical="top"/>
    </xf>
    <xf numFmtId="0" fontId="9" fillId="3" borderId="44" xfId="2" applyFont="1" applyFill="1" applyBorder="1" applyAlignment="1">
      <alignment horizontal="right" vertical="top"/>
    </xf>
    <xf numFmtId="0" fontId="2" fillId="0" borderId="43" xfId="2" applyFont="1" applyBorder="1" applyAlignment="1">
      <alignment vertical="top"/>
    </xf>
    <xf numFmtId="0" fontId="2" fillId="0" borderId="44" xfId="2" applyFont="1" applyBorder="1" applyAlignment="1">
      <alignment vertical="top"/>
    </xf>
    <xf numFmtId="0" fontId="9" fillId="0" borderId="0" xfId="2" applyFont="1" applyAlignment="1">
      <alignment vertical="top"/>
    </xf>
    <xf numFmtId="0" fontId="14" fillId="3" borderId="29" xfId="2" applyFont="1" applyFill="1" applyBorder="1" applyAlignment="1">
      <alignment horizontal="left" vertical="center"/>
    </xf>
    <xf numFmtId="0" fontId="14" fillId="3" borderId="30" xfId="2" applyFont="1" applyFill="1" applyBorder="1" applyAlignment="1">
      <alignment vertical="top"/>
    </xf>
    <xf numFmtId="0" fontId="14" fillId="3" borderId="30" xfId="2" applyFont="1" applyFill="1" applyBorder="1" applyAlignment="1">
      <alignment horizontal="centerContinuous" vertical="top"/>
    </xf>
    <xf numFmtId="0" fontId="14" fillId="3" borderId="32" xfId="2" applyFont="1" applyFill="1" applyBorder="1" applyAlignment="1">
      <alignment horizontal="centerContinuous" vertical="top"/>
    </xf>
    <xf numFmtId="0" fontId="14" fillId="3" borderId="30" xfId="2" applyFont="1" applyFill="1" applyBorder="1" applyAlignment="1">
      <alignment horizontal="centerContinuous" vertical="center"/>
    </xf>
    <xf numFmtId="0" fontId="14" fillId="3" borderId="33" xfId="2" applyFont="1" applyFill="1" applyBorder="1" applyAlignment="1">
      <alignment horizontal="centerContinuous" vertical="center"/>
    </xf>
    <xf numFmtId="0" fontId="15" fillId="7" borderId="25" xfId="2" applyFont="1" applyFill="1" applyBorder="1" applyAlignment="1">
      <alignment vertical="top"/>
    </xf>
    <xf numFmtId="0" fontId="13" fillId="7" borderId="22" xfId="2" applyFont="1" applyFill="1" applyBorder="1" applyAlignment="1">
      <alignment vertical="top"/>
    </xf>
    <xf numFmtId="0" fontId="13" fillId="7" borderId="23" xfId="2" applyFont="1" applyFill="1" applyBorder="1" applyAlignment="1">
      <alignment vertical="top"/>
    </xf>
    <xf numFmtId="0" fontId="13" fillId="7" borderId="26" xfId="2" applyFont="1" applyFill="1" applyBorder="1" applyAlignment="1">
      <alignment vertical="top"/>
    </xf>
    <xf numFmtId="0" fontId="13" fillId="5" borderId="5" xfId="0" applyFont="1" applyFill="1" applyBorder="1"/>
    <xf numFmtId="0" fontId="27" fillId="5" borderId="0" xfId="0" applyFont="1" applyFill="1"/>
    <xf numFmtId="0" fontId="2" fillId="5" borderId="16" xfId="2" applyFont="1" applyFill="1" applyBorder="1" applyAlignment="1">
      <alignment vertical="top"/>
    </xf>
    <xf numFmtId="0" fontId="2" fillId="5" borderId="0" xfId="2" applyFont="1" applyFill="1" applyAlignment="1">
      <alignment vertical="top"/>
    </xf>
    <xf numFmtId="0" fontId="2" fillId="5" borderId="17" xfId="2" applyFont="1" applyFill="1" applyBorder="1" applyAlignment="1">
      <alignment vertical="top"/>
    </xf>
    <xf numFmtId="0" fontId="2" fillId="5" borderId="0" xfId="2" applyFont="1" applyFill="1" applyAlignment="1">
      <alignment horizontal="centerContinuous" vertical="top"/>
    </xf>
    <xf numFmtId="0" fontId="2" fillId="5" borderId="6" xfId="2" applyFont="1" applyFill="1" applyBorder="1" applyAlignment="1">
      <alignment horizontal="centerContinuous" vertical="top"/>
    </xf>
    <xf numFmtId="0" fontId="13" fillId="4" borderId="5" xfId="0" applyFont="1" applyFill="1" applyBorder="1"/>
    <xf numFmtId="0" fontId="27" fillId="4" borderId="0" xfId="0" applyFont="1" applyFill="1"/>
    <xf numFmtId="0" fontId="2" fillId="4" borderId="16" xfId="2" applyFont="1" applyFill="1" applyBorder="1" applyAlignment="1">
      <alignment vertical="top"/>
    </xf>
    <xf numFmtId="0" fontId="2" fillId="4" borderId="0" xfId="2" applyFont="1" applyFill="1" applyAlignment="1">
      <alignment vertical="top"/>
    </xf>
    <xf numFmtId="0" fontId="2" fillId="4" borderId="17" xfId="2" applyFont="1" applyFill="1" applyBorder="1" applyAlignment="1">
      <alignment vertical="top"/>
    </xf>
    <xf numFmtId="0" fontId="2" fillId="4" borderId="0" xfId="2" applyFont="1" applyFill="1" applyAlignment="1">
      <alignment horizontal="centerContinuous" vertical="top"/>
    </xf>
    <xf numFmtId="0" fontId="2" fillId="4" borderId="6" xfId="2" applyFont="1" applyFill="1" applyBorder="1" applyAlignment="1">
      <alignment horizontal="centerContinuous" vertical="top"/>
    </xf>
    <xf numFmtId="0" fontId="13" fillId="5" borderId="7" xfId="0" applyFont="1" applyFill="1" applyBorder="1"/>
    <xf numFmtId="0" fontId="27" fillId="5" borderId="8" xfId="0" applyFont="1" applyFill="1" applyBorder="1"/>
    <xf numFmtId="0" fontId="2" fillId="5" borderId="27" xfId="2" applyFont="1" applyFill="1" applyBorder="1" applyAlignment="1">
      <alignment vertical="top"/>
    </xf>
    <xf numFmtId="0" fontId="2" fillId="5" borderId="8" xfId="2" applyFont="1" applyFill="1" applyBorder="1" applyAlignment="1">
      <alignment vertical="top"/>
    </xf>
    <xf numFmtId="0" fontId="2" fillId="5" borderId="28" xfId="2" applyFont="1" applyFill="1" applyBorder="1" applyAlignment="1">
      <alignment vertical="top"/>
    </xf>
    <xf numFmtId="0" fontId="2" fillId="5" borderId="8" xfId="2" applyFont="1" applyFill="1" applyBorder="1" applyAlignment="1">
      <alignment horizontal="centerContinuous" vertical="top"/>
    </xf>
    <xf numFmtId="0" fontId="2" fillId="5" borderId="9" xfId="2" applyFont="1" applyFill="1" applyBorder="1" applyAlignment="1">
      <alignment horizontal="centerContinuous" vertical="top"/>
    </xf>
    <xf numFmtId="0" fontId="13" fillId="0" borderId="0" xfId="0" applyFont="1"/>
    <xf numFmtId="0" fontId="27" fillId="0" borderId="0" xfId="0" applyFont="1"/>
    <xf numFmtId="0" fontId="2" fillId="0" borderId="0" xfId="2" applyFont="1" applyAlignment="1">
      <alignment horizontal="centerContinuous" vertical="top"/>
    </xf>
    <xf numFmtId="0" fontId="39" fillId="16" borderId="0" xfId="0" applyFont="1" applyFill="1"/>
    <xf numFmtId="166" fontId="2" fillId="4" borderId="0" xfId="1" applyNumberFormat="1" applyFill="1"/>
    <xf numFmtId="0" fontId="4" fillId="9" borderId="0" xfId="1" applyFont="1" applyFill="1" applyAlignment="1">
      <alignment horizontal="left"/>
    </xf>
    <xf numFmtId="0" fontId="2" fillId="9" borderId="0" xfId="1" applyFill="1" applyAlignment="1">
      <alignment horizontal="left"/>
    </xf>
    <xf numFmtId="0" fontId="40" fillId="3" borderId="20" xfId="1" applyFont="1" applyFill="1" applyBorder="1" applyAlignment="1">
      <alignment horizontal="centerContinuous" vertical="center" wrapText="1"/>
    </xf>
    <xf numFmtId="0" fontId="13" fillId="5" borderId="0" xfId="0" applyFont="1" applyFill="1"/>
    <xf numFmtId="0" fontId="13" fillId="4" borderId="0" xfId="0" applyFont="1" applyFill="1"/>
    <xf numFmtId="0" fontId="35" fillId="3" borderId="0" xfId="5" applyFont="1" applyFill="1" applyAlignment="1">
      <alignment horizontal="centerContinuous" vertical="top"/>
    </xf>
    <xf numFmtId="0" fontId="9" fillId="3" borderId="0" xfId="5" applyFont="1" applyFill="1" applyAlignment="1">
      <alignment horizontal="centerContinuous" vertical="top"/>
    </xf>
    <xf numFmtId="0" fontId="14" fillId="8" borderId="1" xfId="5" applyFont="1" applyFill="1" applyBorder="1" applyAlignment="1">
      <alignment vertical="top"/>
    </xf>
    <xf numFmtId="0" fontId="14" fillId="8" borderId="1" xfId="5" applyFont="1" applyFill="1" applyBorder="1" applyAlignment="1">
      <alignment horizontal="centerContinuous" vertical="top"/>
    </xf>
    <xf numFmtId="0" fontId="41" fillId="10" borderId="1" xfId="5" applyFont="1" applyFill="1" applyBorder="1" applyAlignment="1" applyProtection="1">
      <alignment horizontal="center" vertical="center"/>
      <protection locked="0"/>
    </xf>
    <xf numFmtId="0" fontId="13" fillId="7" borderId="21" xfId="2" applyFont="1" applyFill="1" applyBorder="1" applyAlignment="1">
      <alignment horizontal="left" vertical="top"/>
    </xf>
    <xf numFmtId="0" fontId="36" fillId="8" borderId="0" xfId="0" applyFont="1" applyFill="1" applyAlignment="1">
      <alignment horizontal="centerContinuous"/>
    </xf>
    <xf numFmtId="0" fontId="37" fillId="8" borderId="0" xfId="0" applyFont="1" applyFill="1" applyAlignment="1">
      <alignment horizontal="centerContinuous"/>
    </xf>
    <xf numFmtId="0" fontId="13" fillId="4" borderId="23" xfId="1" applyFont="1" applyFill="1" applyBorder="1" applyAlignment="1">
      <alignment horizontal="center" wrapText="1"/>
    </xf>
    <xf numFmtId="0" fontId="13" fillId="4" borderId="22" xfId="1" applyFont="1" applyFill="1" applyBorder="1" applyAlignment="1">
      <alignment horizontal="center" wrapText="1"/>
    </xf>
    <xf numFmtId="0" fontId="13" fillId="4" borderId="21" xfId="1" applyFont="1" applyFill="1" applyBorder="1" applyAlignment="1">
      <alignment horizontal="center" wrapText="1"/>
    </xf>
    <xf numFmtId="0" fontId="13" fillId="4" borderId="23" xfId="1" applyFont="1" applyFill="1" applyBorder="1" applyAlignment="1">
      <alignment horizontal="left"/>
    </xf>
    <xf numFmtId="0" fontId="13" fillId="4" borderId="24" xfId="0" applyFont="1" applyFill="1" applyBorder="1"/>
    <xf numFmtId="0" fontId="13" fillId="4" borderId="22" xfId="1" applyFont="1" applyFill="1" applyBorder="1"/>
    <xf numFmtId="0" fontId="0" fillId="0" borderId="0" xfId="0" applyAlignment="1">
      <alignment horizontal="left"/>
    </xf>
    <xf numFmtId="0" fontId="4" fillId="0" borderId="0" xfId="1" applyFont="1" applyAlignment="1">
      <alignment horizontal="left"/>
    </xf>
    <xf numFmtId="0" fontId="4" fillId="0" borderId="0" xfId="1" applyFont="1" applyAlignment="1">
      <alignment horizontal="center"/>
    </xf>
    <xf numFmtId="0" fontId="0" fillId="16" borderId="0" xfId="0" applyFill="1"/>
    <xf numFmtId="0" fontId="43" fillId="0" borderId="0" xfId="0" applyFont="1"/>
    <xf numFmtId="0" fontId="44" fillId="0" borderId="0" xfId="0" applyFont="1"/>
    <xf numFmtId="0" fontId="1" fillId="0" borderId="0" xfId="0" applyFont="1"/>
    <xf numFmtId="0" fontId="37" fillId="17" borderId="0" xfId="0" applyFont="1" applyFill="1"/>
    <xf numFmtId="0" fontId="0" fillId="0" borderId="0" xfId="0" applyAlignment="1">
      <alignment horizontal="right"/>
    </xf>
    <xf numFmtId="0" fontId="45" fillId="0" borderId="0" xfId="0" applyFont="1" applyAlignment="1">
      <alignment horizontal="left"/>
    </xf>
    <xf numFmtId="0" fontId="46" fillId="0" borderId="0" xfId="0" applyFont="1" applyAlignment="1">
      <alignment horizontal="left"/>
    </xf>
    <xf numFmtId="0" fontId="2" fillId="0" borderId="44" xfId="1" applyBorder="1"/>
    <xf numFmtId="0" fontId="2" fillId="0" borderId="62" xfId="1" applyBorder="1"/>
    <xf numFmtId="0" fontId="48" fillId="3" borderId="0" xfId="0" applyFont="1" applyFill="1" applyAlignment="1">
      <alignment horizontal="centerContinuous" vertical="center" wrapText="1"/>
    </xf>
    <xf numFmtId="0" fontId="58" fillId="0" borderId="13" xfId="1" applyFont="1" applyBorder="1" applyAlignment="1">
      <alignment horizontal="center" vertical="center"/>
    </xf>
    <xf numFmtId="0" fontId="30" fillId="4" borderId="9" xfId="1" applyFont="1" applyFill="1" applyBorder="1" applyAlignment="1">
      <alignment horizontal="center" vertical="top" wrapText="1"/>
    </xf>
    <xf numFmtId="0" fontId="51" fillId="0" borderId="12" xfId="1" applyFont="1" applyBorder="1" applyAlignment="1">
      <alignment horizontal="center" vertical="top" wrapText="1"/>
    </xf>
    <xf numFmtId="0" fontId="51" fillId="0" borderId="13" xfId="1" applyFont="1" applyBorder="1" applyAlignment="1">
      <alignment horizontal="center" vertical="top" wrapText="1"/>
    </xf>
    <xf numFmtId="0" fontId="2" fillId="2" borderId="0" xfId="1" applyFill="1" applyAlignment="1">
      <alignment vertical="center"/>
    </xf>
    <xf numFmtId="0" fontId="2" fillId="0" borderId="0" xfId="1" applyAlignment="1">
      <alignment vertical="center"/>
    </xf>
    <xf numFmtId="0" fontId="42" fillId="0" borderId="43" xfId="1" applyFont="1" applyBorder="1" applyAlignment="1">
      <alignment vertical="center"/>
    </xf>
    <xf numFmtId="0" fontId="42" fillId="0" borderId="6" xfId="1" applyFont="1" applyBorder="1" applyAlignment="1">
      <alignment vertical="center"/>
    </xf>
    <xf numFmtId="0" fontId="42" fillId="0" borderId="59" xfId="1" applyFont="1" applyBorder="1" applyAlignment="1">
      <alignment vertical="center"/>
    </xf>
    <xf numFmtId="0" fontId="7" fillId="0" borderId="9" xfId="1" applyFont="1" applyBorder="1" applyAlignment="1">
      <alignment horizontal="center" vertical="center" wrapText="1"/>
    </xf>
    <xf numFmtId="0" fontId="7" fillId="0" borderId="6" xfId="1" applyFont="1" applyBorder="1" applyAlignment="1">
      <alignment horizontal="center" vertical="center" wrapText="1"/>
    </xf>
    <xf numFmtId="0" fontId="27" fillId="0" borderId="0" xfId="5" applyFont="1" applyAlignment="1">
      <alignment vertical="top"/>
    </xf>
    <xf numFmtId="0" fontId="7" fillId="5" borderId="54" xfId="5" applyFont="1" applyFill="1" applyBorder="1" applyAlignment="1">
      <alignment vertical="top"/>
    </xf>
    <xf numFmtId="0" fontId="29" fillId="5" borderId="54" xfId="5" applyFont="1" applyFill="1" applyBorder="1" applyAlignment="1">
      <alignment vertical="top"/>
    </xf>
    <xf numFmtId="0" fontId="65" fillId="18" borderId="0" xfId="0" applyFont="1" applyFill="1"/>
    <xf numFmtId="0" fontId="66" fillId="18" borderId="0" xfId="0" applyFont="1" applyFill="1"/>
    <xf numFmtId="0" fontId="9" fillId="9" borderId="0" xfId="1" applyFont="1" applyFill="1" applyAlignment="1">
      <alignment horizontal="centerContinuous"/>
    </xf>
    <xf numFmtId="0" fontId="80" fillId="6" borderId="0" xfId="1" applyFont="1" applyFill="1" applyAlignment="1">
      <alignment horizontal="left"/>
    </xf>
    <xf numFmtId="0" fontId="82" fillId="4" borderId="16" xfId="2" applyFont="1" applyFill="1" applyBorder="1" applyAlignment="1">
      <alignment vertical="top"/>
    </xf>
    <xf numFmtId="0" fontId="82" fillId="4" borderId="0" xfId="2" applyFont="1" applyFill="1" applyAlignment="1">
      <alignment vertical="top"/>
    </xf>
    <xf numFmtId="0" fontId="82" fillId="4" borderId="17" xfId="2" applyFont="1" applyFill="1" applyBorder="1" applyAlignment="1">
      <alignment vertical="top"/>
    </xf>
    <xf numFmtId="0" fontId="82" fillId="4" borderId="0" xfId="2" applyFont="1" applyFill="1" applyAlignment="1">
      <alignment horizontal="centerContinuous" vertical="top"/>
    </xf>
    <xf numFmtId="0" fontId="82" fillId="4" borderId="6" xfId="2" applyFont="1" applyFill="1" applyBorder="1" applyAlignment="1">
      <alignment horizontal="centerContinuous" vertical="top"/>
    </xf>
    <xf numFmtId="0" fontId="16" fillId="0" borderId="0" xfId="3"/>
    <xf numFmtId="0" fontId="0" fillId="14" borderId="43" xfId="0" applyFill="1" applyBorder="1"/>
    <xf numFmtId="0" fontId="0" fillId="14" borderId="0" xfId="0" applyFill="1"/>
    <xf numFmtId="0" fontId="0" fillId="14" borderId="44" xfId="0" applyFill="1" applyBorder="1"/>
    <xf numFmtId="0" fontId="78" fillId="14" borderId="43" xfId="0" applyFont="1" applyFill="1" applyBorder="1" applyAlignment="1">
      <alignment vertical="center"/>
    </xf>
    <xf numFmtId="0" fontId="78" fillId="14" borderId="5" xfId="0" applyFont="1" applyFill="1" applyBorder="1" applyAlignment="1">
      <alignment vertical="center"/>
    </xf>
    <xf numFmtId="0" fontId="77" fillId="14" borderId="43" xfId="0" applyFont="1" applyFill="1" applyBorder="1" applyAlignment="1">
      <alignment vertical="center"/>
    </xf>
    <xf numFmtId="0" fontId="0" fillId="14" borderId="5" xfId="0" applyFill="1" applyBorder="1"/>
    <xf numFmtId="0" fontId="73" fillId="14" borderId="0" xfId="0" applyFont="1" applyFill="1" applyAlignment="1">
      <alignment vertical="center"/>
    </xf>
    <xf numFmtId="0" fontId="73" fillId="14" borderId="43" xfId="0" applyFont="1" applyFill="1" applyBorder="1" applyAlignment="1">
      <alignment vertical="center"/>
    </xf>
    <xf numFmtId="0" fontId="73" fillId="14" borderId="5" xfId="0" applyFont="1" applyFill="1" applyBorder="1" applyAlignment="1">
      <alignment vertical="center"/>
    </xf>
    <xf numFmtId="0" fontId="84" fillId="14" borderId="43" xfId="3" applyFont="1" applyFill="1" applyBorder="1" applyAlignment="1">
      <alignment horizontal="left" vertical="center" wrapText="1"/>
    </xf>
    <xf numFmtId="0" fontId="84" fillId="14" borderId="0" xfId="3" applyFont="1" applyFill="1" applyBorder="1" applyAlignment="1">
      <alignment horizontal="left" vertical="center" wrapText="1"/>
    </xf>
    <xf numFmtId="0" fontId="75" fillId="14" borderId="5" xfId="0" applyFont="1" applyFill="1" applyBorder="1" applyAlignment="1">
      <alignment vertical="center"/>
    </xf>
    <xf numFmtId="0" fontId="70" fillId="14" borderId="43" xfId="3" applyFont="1" applyFill="1" applyBorder="1" applyAlignment="1">
      <alignment vertical="center"/>
    </xf>
    <xf numFmtId="0" fontId="72" fillId="14" borderId="43" xfId="0" applyFont="1" applyFill="1" applyBorder="1" applyAlignment="1">
      <alignment vertical="center"/>
    </xf>
    <xf numFmtId="0" fontId="2" fillId="14" borderId="43" xfId="0" applyFont="1" applyFill="1" applyBorder="1" applyAlignment="1">
      <alignment vertical="center"/>
    </xf>
    <xf numFmtId="0" fontId="47" fillId="14" borderId="0" xfId="0" applyFont="1" applyFill="1" applyAlignment="1">
      <alignment horizontal="left" vertical="center"/>
    </xf>
    <xf numFmtId="0" fontId="47" fillId="14" borderId="44" xfId="0" applyFont="1" applyFill="1" applyBorder="1" applyAlignment="1">
      <alignment horizontal="left" vertical="center"/>
    </xf>
    <xf numFmtId="0" fontId="66" fillId="14" borderId="0" xfId="0" applyFont="1" applyFill="1"/>
    <xf numFmtId="0" fontId="71" fillId="14" borderId="0" xfId="0" applyFont="1" applyFill="1"/>
    <xf numFmtId="0" fontId="0" fillId="14" borderId="45" xfId="0" applyFill="1" applyBorder="1"/>
    <xf numFmtId="0" fontId="0" fillId="14" borderId="46" xfId="0" applyFill="1" applyBorder="1"/>
    <xf numFmtId="0" fontId="0" fillId="14" borderId="47" xfId="0" applyFill="1" applyBorder="1"/>
    <xf numFmtId="0" fontId="16" fillId="0" borderId="0" xfId="3" applyFill="1" applyBorder="1" applyAlignment="1">
      <alignment horizontal="left"/>
    </xf>
    <xf numFmtId="0" fontId="16" fillId="0" borderId="15" xfId="3" applyFill="1" applyBorder="1" applyAlignment="1">
      <alignment horizontal="left"/>
    </xf>
    <xf numFmtId="0" fontId="2" fillId="3" borderId="0" xfId="1" applyFill="1" applyAlignment="1">
      <alignment horizontal="center"/>
    </xf>
    <xf numFmtId="0" fontId="2" fillId="0" borderId="0" xfId="1" applyAlignment="1">
      <alignment horizontal="center"/>
    </xf>
    <xf numFmtId="0" fontId="5" fillId="3" borderId="0" xfId="1" applyFont="1" applyFill="1" applyAlignment="1">
      <alignment horizontal="center" vertical="center" wrapText="1"/>
    </xf>
    <xf numFmtId="0" fontId="42" fillId="0" borderId="0" xfId="1" applyFont="1" applyAlignment="1">
      <alignment vertical="center"/>
    </xf>
    <xf numFmtId="0" fontId="42" fillId="2" borderId="0" xfId="1" applyFont="1" applyFill="1" applyAlignment="1">
      <alignment vertical="center"/>
    </xf>
    <xf numFmtId="0" fontId="55" fillId="0" borderId="0" xfId="1" applyFont="1" applyAlignment="1">
      <alignment vertical="center"/>
    </xf>
    <xf numFmtId="0" fontId="56" fillId="0" borderId="0" xfId="1" applyFont="1" applyAlignment="1">
      <alignment vertical="center"/>
    </xf>
    <xf numFmtId="0" fontId="87" fillId="0" borderId="0" xfId="2" applyFont="1" applyAlignment="1">
      <alignment vertical="top"/>
    </xf>
    <xf numFmtId="0" fontId="73" fillId="14" borderId="43" xfId="0" applyFont="1" applyFill="1" applyBorder="1" applyAlignment="1">
      <alignment horizontal="left" vertical="center"/>
    </xf>
    <xf numFmtId="0" fontId="73" fillId="14" borderId="0" xfId="0" applyFont="1" applyFill="1" applyAlignment="1">
      <alignment horizontal="left" vertical="center"/>
    </xf>
    <xf numFmtId="0" fontId="27" fillId="0" borderId="8" xfId="1" applyFont="1" applyBorder="1"/>
    <xf numFmtId="0" fontId="27" fillId="0" borderId="44" xfId="1" applyFont="1" applyBorder="1"/>
    <xf numFmtId="0" fontId="17" fillId="0" borderId="12" xfId="1" applyFont="1" applyBorder="1" applyAlignment="1">
      <alignment vertical="top" wrapText="1"/>
    </xf>
    <xf numFmtId="0" fontId="2" fillId="0" borderId="14" xfId="1" applyBorder="1"/>
    <xf numFmtId="0" fontId="2" fillId="0" borderId="13" xfId="1" applyBorder="1"/>
    <xf numFmtId="0" fontId="42" fillId="2" borderId="43" xfId="1" applyFont="1" applyFill="1" applyBorder="1" applyAlignment="1">
      <alignment vertical="center" wrapText="1"/>
    </xf>
    <xf numFmtId="0" fontId="42" fillId="2" borderId="6" xfId="1" applyFont="1" applyFill="1" applyBorder="1" applyAlignment="1">
      <alignment vertical="center"/>
    </xf>
    <xf numFmtId="0" fontId="38" fillId="0" borderId="0" xfId="0" applyFont="1"/>
    <xf numFmtId="0" fontId="14" fillId="3" borderId="31" xfId="2" applyFont="1" applyFill="1" applyBorder="1" applyAlignment="1">
      <alignment horizontal="left" vertical="center" indent="17"/>
    </xf>
    <xf numFmtId="0" fontId="14" fillId="3" borderId="30" xfId="2" applyFont="1" applyFill="1" applyBorder="1" applyAlignment="1">
      <alignment horizontal="left" vertical="center" indent="2"/>
    </xf>
    <xf numFmtId="0" fontId="13" fillId="7" borderId="22" xfId="2" applyFont="1" applyFill="1" applyBorder="1" applyAlignment="1">
      <alignment horizontal="left" vertical="top" indent="3"/>
    </xf>
    <xf numFmtId="0" fontId="2" fillId="0" borderId="43" xfId="5" applyBorder="1" applyAlignment="1">
      <alignment vertical="top"/>
    </xf>
    <xf numFmtId="0" fontId="15" fillId="7" borderId="25" xfId="5" applyFont="1" applyFill="1" applyBorder="1" applyAlignment="1">
      <alignment vertical="top"/>
    </xf>
    <xf numFmtId="0" fontId="13" fillId="7" borderId="22" xfId="5" applyFont="1" applyFill="1" applyBorder="1" applyAlignment="1">
      <alignment vertical="top"/>
    </xf>
    <xf numFmtId="0" fontId="13" fillId="7" borderId="23" xfId="5" applyFont="1" applyFill="1" applyBorder="1" applyAlignment="1">
      <alignment vertical="top"/>
    </xf>
    <xf numFmtId="0" fontId="13" fillId="7" borderId="21" xfId="5" applyFont="1" applyFill="1" applyBorder="1" applyAlignment="1">
      <alignment vertical="top"/>
    </xf>
    <xf numFmtId="0" fontId="13" fillId="7" borderId="26" xfId="5" applyFont="1" applyFill="1" applyBorder="1" applyAlignment="1">
      <alignment vertical="top"/>
    </xf>
    <xf numFmtId="0" fontId="2" fillId="0" borderId="44" xfId="5" applyBorder="1" applyAlignment="1">
      <alignment vertical="top"/>
    </xf>
    <xf numFmtId="0" fontId="2" fillId="0" borderId="0" xfId="5" applyAlignment="1">
      <alignment vertical="top"/>
    </xf>
    <xf numFmtId="0" fontId="13" fillId="4" borderId="34" xfId="0" applyFont="1" applyFill="1" applyBorder="1"/>
    <xf numFmtId="0" fontId="13" fillId="4" borderId="35" xfId="0" applyFont="1" applyFill="1" applyBorder="1"/>
    <xf numFmtId="0" fontId="27" fillId="4" borderId="35" xfId="0" applyFont="1" applyFill="1" applyBorder="1"/>
    <xf numFmtId="0" fontId="2" fillId="4" borderId="35" xfId="5" applyFill="1" applyBorder="1" applyAlignment="1">
      <alignment vertical="top"/>
    </xf>
    <xf numFmtId="0" fontId="2" fillId="4" borderId="36" xfId="5" applyFill="1" applyBorder="1" applyAlignment="1">
      <alignment vertical="top"/>
    </xf>
    <xf numFmtId="0" fontId="13" fillId="4" borderId="48" xfId="0" applyFont="1" applyFill="1" applyBorder="1"/>
    <xf numFmtId="0" fontId="89" fillId="4" borderId="0" xfId="5" applyFont="1" applyFill="1" applyAlignment="1">
      <alignment vertical="top"/>
    </xf>
    <xf numFmtId="0" fontId="2" fillId="4" borderId="0" xfId="5" applyFill="1" applyAlignment="1">
      <alignment vertical="top"/>
    </xf>
    <xf numFmtId="0" fontId="2" fillId="4" borderId="49" xfId="5" applyFill="1" applyBorder="1" applyAlignment="1">
      <alignment vertical="top"/>
    </xf>
    <xf numFmtId="0" fontId="13" fillId="4" borderId="37" xfId="0" applyFont="1" applyFill="1" applyBorder="1"/>
    <xf numFmtId="0" fontId="27" fillId="4" borderId="38" xfId="0" applyFont="1" applyFill="1" applyBorder="1"/>
    <xf numFmtId="0" fontId="2" fillId="4" borderId="38" xfId="5" applyFill="1" applyBorder="1" applyAlignment="1">
      <alignment vertical="top"/>
    </xf>
    <xf numFmtId="0" fontId="2" fillId="4" borderId="39" xfId="5" applyFill="1" applyBorder="1" applyAlignment="1">
      <alignment vertical="top"/>
    </xf>
    <xf numFmtId="0" fontId="13" fillId="14" borderId="0" xfId="0" applyFont="1" applyFill="1"/>
    <xf numFmtId="0" fontId="2" fillId="4" borderId="34" xfId="5" applyFill="1" applyBorder="1" applyAlignment="1">
      <alignment vertical="top"/>
    </xf>
    <xf numFmtId="0" fontId="27" fillId="4" borderId="35" xfId="5" applyFont="1" applyFill="1" applyBorder="1" applyAlignment="1">
      <alignment vertical="top"/>
    </xf>
    <xf numFmtId="0" fontId="2" fillId="4" borderId="48" xfId="5" applyFill="1" applyBorder="1" applyAlignment="1">
      <alignment vertical="top"/>
    </xf>
    <xf numFmtId="0" fontId="91" fillId="4" borderId="0" xfId="5" applyFont="1" applyFill="1" applyAlignment="1">
      <alignment vertical="top"/>
    </xf>
    <xf numFmtId="0" fontId="2" fillId="4" borderId="37" xfId="5" applyFill="1" applyBorder="1" applyAlignment="1">
      <alignment vertical="top"/>
    </xf>
    <xf numFmtId="0" fontId="27" fillId="4" borderId="34" xfId="5" applyFont="1" applyFill="1" applyBorder="1" applyAlignment="1">
      <alignment vertical="top"/>
    </xf>
    <xf numFmtId="0" fontId="7" fillId="4" borderId="35" xfId="5" applyFont="1" applyFill="1" applyBorder="1" applyAlignment="1">
      <alignment vertical="top"/>
    </xf>
    <xf numFmtId="0" fontId="2" fillId="3" borderId="43" xfId="5" applyFill="1" applyBorder="1" applyAlignment="1">
      <alignment vertical="top"/>
    </xf>
    <xf numFmtId="0" fontId="14" fillId="3" borderId="0" xfId="5" applyFont="1" applyFill="1" applyAlignment="1">
      <alignment horizontal="left" vertical="center"/>
    </xf>
    <xf numFmtId="0" fontId="9" fillId="3" borderId="0" xfId="5" applyFont="1" applyFill="1" applyAlignment="1">
      <alignment vertical="top"/>
    </xf>
    <xf numFmtId="0" fontId="2" fillId="3" borderId="44" xfId="5" applyFill="1" applyBorder="1" applyAlignment="1">
      <alignment vertical="top"/>
    </xf>
    <xf numFmtId="0" fontId="13" fillId="0" borderId="0" xfId="5" applyFont="1" applyAlignment="1">
      <alignment vertical="top"/>
    </xf>
    <xf numFmtId="0" fontId="69" fillId="0" borderId="20" xfId="5" applyFont="1" applyBorder="1" applyAlignment="1">
      <alignment vertical="top"/>
    </xf>
    <xf numFmtId="0" fontId="9" fillId="13" borderId="50" xfId="5" applyFont="1" applyFill="1" applyBorder="1" applyAlignment="1">
      <alignment vertical="top"/>
    </xf>
    <xf numFmtId="0" fontId="9" fillId="13" borderId="51" xfId="5" applyFont="1" applyFill="1" applyBorder="1" applyAlignment="1">
      <alignment vertical="top"/>
    </xf>
    <xf numFmtId="0" fontId="9" fillId="13" borderId="56" xfId="5" applyFont="1" applyFill="1" applyBorder="1" applyAlignment="1">
      <alignment vertical="top"/>
    </xf>
    <xf numFmtId="0" fontId="9" fillId="13" borderId="52" xfId="5" applyFont="1" applyFill="1" applyBorder="1" applyAlignment="1">
      <alignment vertical="top"/>
    </xf>
    <xf numFmtId="0" fontId="2" fillId="5" borderId="53" xfId="5" applyFill="1" applyBorder="1" applyAlignment="1">
      <alignment vertical="top"/>
    </xf>
    <xf numFmtId="0" fontId="2" fillId="5" borderId="54" xfId="5" applyFill="1" applyBorder="1" applyAlignment="1">
      <alignment vertical="top"/>
    </xf>
    <xf numFmtId="0" fontId="2" fillId="5" borderId="55" xfId="5" applyFill="1" applyBorder="1" applyAlignment="1">
      <alignment vertical="top"/>
    </xf>
    <xf numFmtId="0" fontId="30" fillId="0" borderId="20" xfId="5" applyFont="1" applyBorder="1" applyAlignment="1">
      <alignment vertical="top"/>
    </xf>
    <xf numFmtId="0" fontId="2" fillId="0" borderId="20" xfId="5" applyBorder="1" applyAlignment="1">
      <alignment vertical="top"/>
    </xf>
    <xf numFmtId="0" fontId="30" fillId="0" borderId="0" xfId="5" applyFont="1" applyAlignment="1">
      <alignment vertical="top"/>
    </xf>
    <xf numFmtId="0" fontId="14" fillId="8" borderId="50" xfId="5" applyFont="1" applyFill="1" applyBorder="1" applyAlignment="1">
      <alignment vertical="top"/>
    </xf>
    <xf numFmtId="0" fontId="10" fillId="8" borderId="51" xfId="5" applyFont="1" applyFill="1" applyBorder="1" applyAlignment="1">
      <alignment vertical="top"/>
    </xf>
    <xf numFmtId="0" fontId="10" fillId="8" borderId="52" xfId="5" applyFont="1" applyFill="1" applyBorder="1" applyAlignment="1">
      <alignment vertical="top"/>
    </xf>
    <xf numFmtId="0" fontId="2" fillId="5" borderId="57" xfId="5" applyFill="1" applyBorder="1" applyAlignment="1">
      <alignment vertical="top"/>
    </xf>
    <xf numFmtId="0" fontId="2" fillId="5" borderId="0" xfId="5" applyFill="1" applyAlignment="1">
      <alignment vertical="top"/>
    </xf>
    <xf numFmtId="0" fontId="2" fillId="5" borderId="58" xfId="5" applyFill="1" applyBorder="1" applyAlignment="1">
      <alignment vertical="top"/>
    </xf>
    <xf numFmtId="0" fontId="7" fillId="5" borderId="0" xfId="5" applyFont="1" applyFill="1" applyAlignment="1">
      <alignment vertical="top"/>
    </xf>
    <xf numFmtId="0" fontId="29" fillId="5" borderId="0" xfId="5" applyFont="1" applyFill="1" applyAlignment="1">
      <alignment vertical="top"/>
    </xf>
    <xf numFmtId="0" fontId="28" fillId="5" borderId="0" xfId="5" applyFont="1" applyFill="1" applyAlignment="1">
      <alignment vertical="top"/>
    </xf>
    <xf numFmtId="0" fontId="7" fillId="0" borderId="0" xfId="5" applyFont="1" applyAlignment="1">
      <alignment vertical="top"/>
    </xf>
    <xf numFmtId="0" fontId="28" fillId="0" borderId="0" xfId="5" applyFont="1" applyAlignment="1">
      <alignment vertical="top"/>
    </xf>
    <xf numFmtId="0" fontId="2" fillId="0" borderId="45" xfId="5" applyBorder="1" applyAlignment="1">
      <alignment vertical="top"/>
    </xf>
    <xf numFmtId="0" fontId="2" fillId="0" borderId="46" xfId="5" applyBorder="1" applyAlignment="1">
      <alignment vertical="top"/>
    </xf>
    <xf numFmtId="0" fontId="2" fillId="0" borderId="47" xfId="5" applyBorder="1" applyAlignment="1">
      <alignment vertical="top"/>
    </xf>
    <xf numFmtId="0" fontId="2" fillId="0" borderId="0" xfId="6"/>
    <xf numFmtId="0" fontId="2" fillId="0" borderId="0" xfId="6" applyAlignment="1">
      <alignment vertical="center"/>
    </xf>
    <xf numFmtId="0" fontId="53" fillId="0" borderId="43" xfId="6" applyFont="1" applyBorder="1" applyAlignment="1">
      <alignment horizontal="left" vertical="center"/>
    </xf>
    <xf numFmtId="0" fontId="53" fillId="0" borderId="0" xfId="6" applyFont="1" applyAlignment="1">
      <alignment horizontal="left" vertical="center"/>
    </xf>
    <xf numFmtId="0" fontId="53" fillId="0" borderId="6" xfId="6" applyFont="1" applyBorder="1" applyAlignment="1">
      <alignment horizontal="left" vertical="center"/>
    </xf>
    <xf numFmtId="0" fontId="53" fillId="20" borderId="5" xfId="6" applyFont="1" applyFill="1" applyBorder="1" applyAlignment="1">
      <alignment vertical="center"/>
    </xf>
    <xf numFmtId="0" fontId="41" fillId="20" borderId="0" xfId="6" applyFont="1" applyFill="1" applyAlignment="1">
      <alignment vertical="center"/>
    </xf>
    <xf numFmtId="0" fontId="53" fillId="20" borderId="0" xfId="6" applyFont="1" applyFill="1" applyAlignment="1">
      <alignment vertical="center"/>
    </xf>
    <xf numFmtId="0" fontId="53" fillId="20" borderId="44" xfId="6" applyFont="1" applyFill="1" applyBorder="1" applyAlignment="1">
      <alignment vertical="center"/>
    </xf>
    <xf numFmtId="0" fontId="41" fillId="15" borderId="2" xfId="6" applyFont="1" applyFill="1" applyBorder="1" applyAlignment="1">
      <alignment vertical="center"/>
    </xf>
    <xf numFmtId="0" fontId="41" fillId="15" borderId="3" xfId="6" applyFont="1" applyFill="1" applyBorder="1" applyAlignment="1">
      <alignment vertical="center"/>
    </xf>
    <xf numFmtId="0" fontId="41" fillId="0" borderId="3" xfId="6" applyFont="1" applyBorder="1" applyAlignment="1">
      <alignment vertical="center"/>
    </xf>
    <xf numFmtId="0" fontId="41" fillId="0" borderId="63" xfId="6" applyFont="1" applyBorder="1" applyAlignment="1">
      <alignment vertical="center"/>
    </xf>
    <xf numFmtId="0" fontId="2" fillId="0" borderId="43" xfId="6" applyBorder="1" applyAlignment="1">
      <alignment vertical="center"/>
    </xf>
    <xf numFmtId="0" fontId="2" fillId="0" borderId="6" xfId="6" applyBorder="1" applyAlignment="1">
      <alignment vertical="center"/>
    </xf>
    <xf numFmtId="0" fontId="53" fillId="15" borderId="5" xfId="6" applyFont="1" applyFill="1" applyBorder="1" applyAlignment="1">
      <alignment vertical="center"/>
    </xf>
    <xf numFmtId="0" fontId="53" fillId="15" borderId="0" xfId="6" applyFont="1" applyFill="1" applyAlignment="1">
      <alignment vertical="center"/>
    </xf>
    <xf numFmtId="0" fontId="53" fillId="0" borderId="0" xfId="6" applyFont="1" applyAlignment="1">
      <alignment vertical="center"/>
    </xf>
    <xf numFmtId="0" fontId="53" fillId="0" borderId="44" xfId="6" applyFont="1" applyBorder="1" applyAlignment="1">
      <alignment vertical="center"/>
    </xf>
    <xf numFmtId="0" fontId="53" fillId="15" borderId="8" xfId="6" applyFont="1" applyFill="1" applyBorder="1" applyAlignment="1">
      <alignment vertical="center"/>
    </xf>
    <xf numFmtId="0" fontId="53" fillId="0" borderId="8" xfId="6" applyFont="1" applyBorder="1" applyAlignment="1">
      <alignment vertical="center"/>
    </xf>
    <xf numFmtId="0" fontId="53" fillId="0" borderId="62" xfId="6" applyFont="1" applyBorder="1" applyAlignment="1">
      <alignment vertical="center"/>
    </xf>
    <xf numFmtId="0" fontId="41" fillId="0" borderId="5" xfId="6" applyFont="1" applyBorder="1" applyAlignment="1">
      <alignment vertical="center" wrapText="1"/>
    </xf>
    <xf numFmtId="0" fontId="41" fillId="0" borderId="0" xfId="6" applyFont="1" applyAlignment="1">
      <alignment vertical="center" wrapText="1"/>
    </xf>
    <xf numFmtId="0" fontId="41" fillId="0" borderId="44" xfId="6" applyFont="1" applyBorder="1" applyAlignment="1">
      <alignment vertical="center" wrapText="1"/>
    </xf>
    <xf numFmtId="0" fontId="41" fillId="0" borderId="43" xfId="6" applyFont="1" applyBorder="1" applyAlignment="1">
      <alignment vertical="center"/>
    </xf>
    <xf numFmtId="0" fontId="41" fillId="0" borderId="0" xfId="6" applyFont="1" applyAlignment="1">
      <alignment vertical="center"/>
    </xf>
    <xf numFmtId="0" fontId="41" fillId="0" borderId="6" xfId="6" applyFont="1" applyBorder="1" applyAlignment="1">
      <alignment vertical="center"/>
    </xf>
    <xf numFmtId="0" fontId="53" fillId="0" borderId="5" xfId="6" applyFont="1" applyBorder="1" applyAlignment="1">
      <alignment horizontal="left" vertical="center" wrapText="1"/>
    </xf>
    <xf numFmtId="0" fontId="53" fillId="0" borderId="0" xfId="6" applyFont="1" applyAlignment="1">
      <alignment horizontal="left" vertical="center" wrapText="1"/>
    </xf>
    <xf numFmtId="0" fontId="53" fillId="0" borderId="5" xfId="6" applyFont="1" applyBorder="1" applyAlignment="1">
      <alignment horizontal="left" vertical="center"/>
    </xf>
    <xf numFmtId="0" fontId="7" fillId="0" borderId="0" xfId="6" applyFont="1" applyAlignment="1">
      <alignment vertical="center"/>
    </xf>
    <xf numFmtId="1" fontId="2" fillId="0" borderId="0" xfId="6" applyNumberFormat="1" applyAlignment="1">
      <alignment vertical="center"/>
    </xf>
    <xf numFmtId="165" fontId="2" fillId="0" borderId="0" xfId="6" applyNumberFormat="1" applyAlignment="1">
      <alignment vertical="center"/>
    </xf>
    <xf numFmtId="0" fontId="53" fillId="20" borderId="12" xfId="6" applyFont="1" applyFill="1" applyBorder="1" applyAlignment="1">
      <alignment vertical="center"/>
    </xf>
    <xf numFmtId="0" fontId="53" fillId="20" borderId="13" xfId="6" applyFont="1" applyFill="1" applyBorder="1" applyAlignment="1">
      <alignment vertical="center"/>
    </xf>
    <xf numFmtId="0" fontId="53" fillId="20" borderId="14" xfId="6" applyFont="1" applyFill="1" applyBorder="1" applyAlignment="1">
      <alignment vertical="center"/>
    </xf>
    <xf numFmtId="0" fontId="41" fillId="0" borderId="12" xfId="6" applyFont="1" applyBorder="1" applyAlignment="1">
      <alignment vertical="center"/>
    </xf>
    <xf numFmtId="0" fontId="41" fillId="0" borderId="13" xfId="6" applyFont="1" applyBorder="1" applyAlignment="1">
      <alignment vertical="center"/>
    </xf>
    <xf numFmtId="0" fontId="41" fillId="0" borderId="14" xfId="6" applyFont="1" applyBorder="1" applyAlignment="1">
      <alignment vertical="center"/>
    </xf>
    <xf numFmtId="0" fontId="30" fillId="0" borderId="12" xfId="6" applyFont="1" applyBorder="1" applyAlignment="1">
      <alignment horizontal="left" vertical="center"/>
    </xf>
    <xf numFmtId="0" fontId="64" fillId="0" borderId="0" xfId="5" quotePrefix="1" applyFont="1" applyAlignment="1">
      <alignment horizontal="left" vertical="center"/>
    </xf>
    <xf numFmtId="0" fontId="30" fillId="0" borderId="45" xfId="6" applyFont="1" applyBorder="1" applyAlignment="1">
      <alignment horizontal="center"/>
    </xf>
    <xf numFmtId="0" fontId="30" fillId="0" borderId="46" xfId="6" applyFont="1" applyBorder="1" applyAlignment="1">
      <alignment horizontal="center"/>
    </xf>
    <xf numFmtId="0" fontId="42" fillId="0" borderId="46" xfId="6" applyFont="1" applyBorder="1" applyAlignment="1">
      <alignment horizontal="center"/>
    </xf>
    <xf numFmtId="0" fontId="95" fillId="4" borderId="4" xfId="1" applyFont="1" applyFill="1" applyBorder="1" applyAlignment="1">
      <alignment horizontal="center" vertical="top" wrapText="1"/>
    </xf>
    <xf numFmtId="0" fontId="30" fillId="4" borderId="6" xfId="1" applyFont="1" applyFill="1" applyBorder="1" applyAlignment="1">
      <alignment horizontal="center" vertical="top" wrapText="1"/>
    </xf>
    <xf numFmtId="0" fontId="78" fillId="14" borderId="0" xfId="0" applyFont="1" applyFill="1" applyAlignment="1">
      <alignment vertical="center"/>
    </xf>
    <xf numFmtId="0" fontId="0" fillId="14" borderId="94" xfId="0" applyFill="1" applyBorder="1"/>
    <xf numFmtId="0" fontId="0" fillId="14" borderId="41" xfId="0" applyFill="1" applyBorder="1"/>
    <xf numFmtId="0" fontId="0" fillId="14" borderId="42" xfId="0" applyFill="1" applyBorder="1"/>
    <xf numFmtId="0" fontId="76" fillId="14" borderId="0" xfId="0" applyFont="1" applyFill="1"/>
    <xf numFmtId="0" fontId="0" fillId="14" borderId="89" xfId="0" applyFill="1" applyBorder="1"/>
    <xf numFmtId="0" fontId="16" fillId="0" borderId="5" xfId="3" applyBorder="1"/>
    <xf numFmtId="0" fontId="16" fillId="14" borderId="43" xfId="3" applyFill="1" applyBorder="1"/>
    <xf numFmtId="0" fontId="97" fillId="14" borderId="5" xfId="0" applyFont="1" applyFill="1" applyBorder="1" applyAlignment="1">
      <alignment vertical="center"/>
    </xf>
    <xf numFmtId="0" fontId="16" fillId="0" borderId="0" xfId="3" applyBorder="1"/>
    <xf numFmtId="0" fontId="16" fillId="14" borderId="0" xfId="3" applyFill="1" applyBorder="1" applyAlignment="1">
      <alignment vertical="center"/>
    </xf>
    <xf numFmtId="0" fontId="98" fillId="0" borderId="5" xfId="0" applyFont="1" applyBorder="1"/>
    <xf numFmtId="0" fontId="0" fillId="0" borderId="5" xfId="0" applyBorder="1"/>
    <xf numFmtId="0" fontId="1" fillId="14" borderId="0" xfId="0" applyFont="1" applyFill="1"/>
    <xf numFmtId="0" fontId="100" fillId="14" borderId="93" xfId="0" applyFont="1" applyFill="1" applyBorder="1" applyAlignment="1">
      <alignment horizontal="left" vertical="center"/>
    </xf>
    <xf numFmtId="0" fontId="76" fillId="14" borderId="43" xfId="0" applyFont="1" applyFill="1" applyBorder="1"/>
    <xf numFmtId="0" fontId="104" fillId="0" borderId="0" xfId="0" applyFont="1"/>
    <xf numFmtId="0" fontId="0" fillId="14" borderId="40" xfId="0" applyFill="1" applyBorder="1"/>
    <xf numFmtId="0" fontId="0" fillId="14" borderId="0" xfId="0" applyFill="1" applyAlignment="1">
      <alignment horizontal="center"/>
    </xf>
    <xf numFmtId="0" fontId="76" fillId="0" borderId="0" xfId="0" applyFont="1"/>
    <xf numFmtId="0" fontId="110" fillId="14" borderId="0" xfId="0" applyFont="1" applyFill="1"/>
    <xf numFmtId="0" fontId="111" fillId="14" borderId="0" xfId="0" applyFont="1" applyFill="1"/>
    <xf numFmtId="0" fontId="106" fillId="14" borderId="92" xfId="0" applyFont="1" applyFill="1" applyBorder="1"/>
    <xf numFmtId="0" fontId="0" fillId="14" borderId="92" xfId="0" applyFill="1" applyBorder="1"/>
    <xf numFmtId="0" fontId="0" fillId="14" borderId="91" xfId="0" applyFill="1" applyBorder="1"/>
    <xf numFmtId="0" fontId="106" fillId="14" borderId="0" xfId="0" applyFont="1" applyFill="1"/>
    <xf numFmtId="0" fontId="105" fillId="14" borderId="93" xfId="0" applyFont="1" applyFill="1" applyBorder="1"/>
    <xf numFmtId="0" fontId="105" fillId="14" borderId="93" xfId="0" applyFont="1" applyFill="1" applyBorder="1" applyAlignment="1">
      <alignment horizontal="left" vertical="center"/>
    </xf>
    <xf numFmtId="0" fontId="114" fillId="0" borderId="0" xfId="0" applyFont="1" applyAlignment="1">
      <alignment vertical="center"/>
    </xf>
    <xf numFmtId="0" fontId="46" fillId="14" borderId="43" xfId="0" applyFont="1" applyFill="1" applyBorder="1"/>
    <xf numFmtId="0" fontId="114" fillId="0" borderId="46" xfId="0" applyFont="1" applyBorder="1" applyAlignment="1">
      <alignment vertical="center"/>
    </xf>
    <xf numFmtId="0" fontId="115" fillId="14" borderId="0" xfId="0" applyFont="1" applyFill="1"/>
    <xf numFmtId="0" fontId="106" fillId="14" borderId="92" xfId="0" applyFont="1" applyFill="1" applyBorder="1" applyAlignment="1">
      <alignment horizontal="center" vertical="center" wrapText="1"/>
    </xf>
    <xf numFmtId="0" fontId="106" fillId="14" borderId="91" xfId="0" applyFont="1" applyFill="1" applyBorder="1" applyAlignment="1">
      <alignment horizontal="center" vertical="center" wrapText="1"/>
    </xf>
    <xf numFmtId="0" fontId="112" fillId="14" borderId="0" xfId="0" applyFont="1" applyFill="1" applyAlignment="1">
      <alignment horizontal="center" vertical="center" wrapText="1"/>
    </xf>
    <xf numFmtId="0" fontId="44" fillId="14" borderId="45" xfId="0" quotePrefix="1" applyFont="1" applyFill="1" applyBorder="1" applyAlignment="1">
      <alignment horizontal="center"/>
    </xf>
    <xf numFmtId="0" fontId="44" fillId="14" borderId="46" xfId="0" quotePrefix="1" applyFont="1" applyFill="1" applyBorder="1" applyAlignment="1">
      <alignment horizontal="center"/>
    </xf>
    <xf numFmtId="0" fontId="44" fillId="14" borderId="47" xfId="0" quotePrefix="1" applyFont="1" applyFill="1" applyBorder="1" applyAlignment="1">
      <alignment horizontal="center"/>
    </xf>
    <xf numFmtId="0" fontId="0" fillId="14" borderId="45" xfId="0" applyFill="1" applyBorder="1" applyAlignment="1">
      <alignment horizontal="center"/>
    </xf>
    <xf numFmtId="0" fontId="0" fillId="14" borderId="46" xfId="0" applyFill="1" applyBorder="1" applyAlignment="1">
      <alignment horizontal="center"/>
    </xf>
    <xf numFmtId="0" fontId="0" fillId="14" borderId="47" xfId="0" applyFill="1" applyBorder="1" applyAlignment="1">
      <alignment horizontal="center"/>
    </xf>
    <xf numFmtId="0" fontId="105" fillId="14" borderId="40" xfId="0" applyFont="1" applyFill="1" applyBorder="1" applyAlignment="1">
      <alignment horizontal="left" vertical="center"/>
    </xf>
    <xf numFmtId="0" fontId="105" fillId="14" borderId="45" xfId="0" applyFont="1" applyFill="1" applyBorder="1" applyAlignment="1">
      <alignment horizontal="left" vertical="center"/>
    </xf>
    <xf numFmtId="0" fontId="106" fillId="14" borderId="41" xfId="0" applyFont="1" applyFill="1" applyBorder="1" applyAlignment="1">
      <alignment horizontal="center" vertical="center" wrapText="1"/>
    </xf>
    <xf numFmtId="0" fontId="106" fillId="14" borderId="42" xfId="0" applyFont="1" applyFill="1" applyBorder="1" applyAlignment="1">
      <alignment horizontal="center" vertical="center" wrapText="1"/>
    </xf>
    <xf numFmtId="0" fontId="106" fillId="14" borderId="46" xfId="0" applyFont="1" applyFill="1" applyBorder="1" applyAlignment="1">
      <alignment horizontal="center" vertical="center" wrapText="1"/>
    </xf>
    <xf numFmtId="0" fontId="106" fillId="14" borderId="47" xfId="0" applyFont="1" applyFill="1" applyBorder="1" applyAlignment="1">
      <alignment horizontal="center" vertical="center" wrapText="1"/>
    </xf>
    <xf numFmtId="0" fontId="101" fillId="14" borderId="40" xfId="0" quotePrefix="1" applyFont="1" applyFill="1" applyBorder="1" applyAlignment="1">
      <alignment horizontal="center" wrapText="1"/>
    </xf>
    <xf numFmtId="0" fontId="101" fillId="14" borderId="41" xfId="0" quotePrefix="1" applyFont="1" applyFill="1" applyBorder="1" applyAlignment="1">
      <alignment horizontal="center" wrapText="1"/>
    </xf>
    <xf numFmtId="0" fontId="101" fillId="14" borderId="42" xfId="0" quotePrefix="1" applyFont="1" applyFill="1" applyBorder="1" applyAlignment="1">
      <alignment horizontal="center" wrapText="1"/>
    </xf>
    <xf numFmtId="0" fontId="101" fillId="14" borderId="43" xfId="0" quotePrefix="1" applyFont="1" applyFill="1" applyBorder="1" applyAlignment="1">
      <alignment horizontal="center" wrapText="1"/>
    </xf>
    <xf numFmtId="0" fontId="101" fillId="14" borderId="0" xfId="0" quotePrefix="1" applyFont="1" applyFill="1" applyAlignment="1">
      <alignment horizontal="center" wrapText="1"/>
    </xf>
    <xf numFmtId="0" fontId="101" fillId="14" borderId="44" xfId="0" quotePrefix="1" applyFont="1" applyFill="1" applyBorder="1" applyAlignment="1">
      <alignment horizontal="center" wrapText="1"/>
    </xf>
    <xf numFmtId="0" fontId="108" fillId="14" borderId="43" xfId="0" quotePrefix="1" applyFont="1" applyFill="1" applyBorder="1" applyAlignment="1">
      <alignment horizontal="center" wrapText="1"/>
    </xf>
    <xf numFmtId="0" fontId="108" fillId="14" borderId="0" xfId="0" quotePrefix="1" applyFont="1" applyFill="1" applyAlignment="1">
      <alignment horizontal="center" wrapText="1"/>
    </xf>
    <xf numFmtId="0" fontId="108" fillId="14" borderId="44" xfId="0" quotePrefix="1" applyFont="1" applyFill="1" applyBorder="1" applyAlignment="1">
      <alignment horizontal="center" wrapText="1"/>
    </xf>
    <xf numFmtId="0" fontId="103" fillId="14" borderId="93" xfId="0" applyFont="1" applyFill="1" applyBorder="1" applyAlignment="1">
      <alignment horizontal="left"/>
    </xf>
    <xf numFmtId="0" fontId="103" fillId="14" borderId="92" xfId="0" applyFont="1" applyFill="1" applyBorder="1" applyAlignment="1">
      <alignment horizontal="left"/>
    </xf>
    <xf numFmtId="0" fontId="103" fillId="14" borderId="91" xfId="0" applyFont="1" applyFill="1" applyBorder="1" applyAlignment="1">
      <alignment horizontal="left"/>
    </xf>
    <xf numFmtId="0" fontId="99" fillId="14" borderId="40" xfId="0" applyFont="1" applyFill="1" applyBorder="1" applyAlignment="1">
      <alignment horizontal="center"/>
    </xf>
    <xf numFmtId="0" fontId="99" fillId="14" borderId="41" xfId="0" applyFont="1" applyFill="1" applyBorder="1" applyAlignment="1">
      <alignment horizontal="center"/>
    </xf>
    <xf numFmtId="0" fontId="99" fillId="14" borderId="42" xfId="0" applyFont="1" applyFill="1" applyBorder="1" applyAlignment="1">
      <alignment horizontal="center"/>
    </xf>
    <xf numFmtId="0" fontId="99" fillId="14" borderId="43" xfId="0" applyFont="1" applyFill="1" applyBorder="1" applyAlignment="1">
      <alignment horizontal="center"/>
    </xf>
    <xf numFmtId="0" fontId="99" fillId="14" borderId="0" xfId="0" applyFont="1" applyFill="1" applyAlignment="1">
      <alignment horizontal="center"/>
    </xf>
    <xf numFmtId="0" fontId="99" fillId="14" borderId="44" xfId="0" applyFont="1" applyFill="1" applyBorder="1" applyAlignment="1">
      <alignment horizontal="center"/>
    </xf>
    <xf numFmtId="0" fontId="101" fillId="14" borderId="92" xfId="0" applyFont="1" applyFill="1" applyBorder="1" applyAlignment="1">
      <alignment horizontal="center" vertical="center" wrapText="1"/>
    </xf>
    <xf numFmtId="0" fontId="101" fillId="14" borderId="91" xfId="0" applyFont="1" applyFill="1" applyBorder="1" applyAlignment="1">
      <alignment horizontal="center" vertical="center" wrapText="1"/>
    </xf>
    <xf numFmtId="0" fontId="76" fillId="14" borderId="40" xfId="0" applyFont="1" applyFill="1" applyBorder="1" applyAlignment="1">
      <alignment horizontal="left"/>
    </xf>
    <xf numFmtId="0" fontId="76" fillId="14" borderId="41" xfId="0" applyFont="1" applyFill="1" applyBorder="1" applyAlignment="1">
      <alignment horizontal="left"/>
    </xf>
    <xf numFmtId="0" fontId="0" fillId="14" borderId="0" xfId="0" applyFill="1" applyAlignment="1">
      <alignment horizontal="center"/>
    </xf>
    <xf numFmtId="0" fontId="41" fillId="10" borderId="12" xfId="5" applyFont="1" applyFill="1" applyBorder="1" applyAlignment="1" applyProtection="1">
      <alignment horizontal="left" vertical="center"/>
      <protection locked="0"/>
    </xf>
    <xf numFmtId="0" fontId="41" fillId="10" borderId="13" xfId="5" applyFont="1" applyFill="1" applyBorder="1" applyAlignment="1" applyProtection="1">
      <alignment horizontal="left" vertical="center"/>
      <protection locked="0"/>
    </xf>
    <xf numFmtId="0" fontId="41" fillId="10" borderId="14" xfId="5" applyFont="1" applyFill="1" applyBorder="1" applyAlignment="1" applyProtection="1">
      <alignment horizontal="left" vertical="center"/>
      <protection locked="0"/>
    </xf>
    <xf numFmtId="0" fontId="41" fillId="19" borderId="50" xfId="5" applyFont="1" applyFill="1" applyBorder="1" applyAlignment="1">
      <alignment horizontal="left" vertical="center" wrapText="1"/>
    </xf>
    <xf numFmtId="0" fontId="67" fillId="19" borderId="51" xfId="5" applyFont="1" applyFill="1" applyBorder="1" applyAlignment="1">
      <alignment horizontal="left" vertical="center" wrapText="1"/>
    </xf>
    <xf numFmtId="0" fontId="67" fillId="19" borderId="52" xfId="5" applyFont="1" applyFill="1" applyBorder="1" applyAlignment="1">
      <alignment horizontal="left" vertical="center" wrapText="1"/>
    </xf>
    <xf numFmtId="0" fontId="67" fillId="19" borderId="57" xfId="5" applyFont="1" applyFill="1" applyBorder="1" applyAlignment="1">
      <alignment horizontal="left" vertical="center" wrapText="1"/>
    </xf>
    <xf numFmtId="0" fontId="67" fillId="19" borderId="0" xfId="5" applyFont="1" applyFill="1" applyAlignment="1">
      <alignment horizontal="left" vertical="center" wrapText="1"/>
    </xf>
    <xf numFmtId="0" fontId="67" fillId="19" borderId="58" xfId="5" applyFont="1" applyFill="1" applyBorder="1" applyAlignment="1">
      <alignment horizontal="left" vertical="center" wrapText="1"/>
    </xf>
    <xf numFmtId="0" fontId="67" fillId="19" borderId="53" xfId="5" applyFont="1" applyFill="1" applyBorder="1" applyAlignment="1">
      <alignment horizontal="left" vertical="center" wrapText="1"/>
    </xf>
    <xf numFmtId="0" fontId="67" fillId="19" borderId="54" xfId="5" applyFont="1" applyFill="1" applyBorder="1" applyAlignment="1">
      <alignment horizontal="left" vertical="center" wrapText="1"/>
    </xf>
    <xf numFmtId="0" fontId="67" fillId="19" borderId="55" xfId="5" applyFont="1" applyFill="1" applyBorder="1" applyAlignment="1">
      <alignment horizontal="left" vertical="center" wrapText="1"/>
    </xf>
    <xf numFmtId="0" fontId="2" fillId="5" borderId="53" xfId="5" applyFill="1" applyBorder="1" applyAlignment="1">
      <alignment horizontal="left" vertical="top"/>
    </xf>
    <xf numFmtId="0" fontId="2" fillId="5" borderId="54" xfId="5" applyFill="1" applyBorder="1" applyAlignment="1">
      <alignment horizontal="left" vertical="top"/>
    </xf>
    <xf numFmtId="0" fontId="2" fillId="5" borderId="55" xfId="5" applyFill="1" applyBorder="1" applyAlignment="1">
      <alignment horizontal="left" vertical="top"/>
    </xf>
    <xf numFmtId="0" fontId="113" fillId="14" borderId="43" xfId="0" applyFont="1" applyFill="1" applyBorder="1" applyAlignment="1">
      <alignment horizontal="left" vertical="center"/>
    </xf>
    <xf numFmtId="0" fontId="113" fillId="14" borderId="0" xfId="0" applyFont="1" applyFill="1" applyAlignment="1">
      <alignment horizontal="left" vertical="center"/>
    </xf>
    <xf numFmtId="0" fontId="74" fillId="14" borderId="93" xfId="0" applyFont="1" applyFill="1" applyBorder="1" applyAlignment="1">
      <alignment horizontal="center" vertical="center"/>
    </xf>
    <xf numFmtId="0" fontId="79" fillId="14" borderId="92" xfId="0" applyFont="1" applyFill="1" applyBorder="1" applyAlignment="1">
      <alignment horizontal="center"/>
    </xf>
    <xf numFmtId="0" fontId="79" fillId="14" borderId="91" xfId="0" applyFont="1" applyFill="1" applyBorder="1" applyAlignment="1">
      <alignment horizontal="center"/>
    </xf>
    <xf numFmtId="0" fontId="73" fillId="14" borderId="43" xfId="0" applyFont="1" applyFill="1" applyBorder="1" applyAlignment="1">
      <alignment horizontal="left" vertical="center"/>
    </xf>
    <xf numFmtId="0" fontId="73" fillId="14" borderId="0" xfId="0" applyFont="1" applyFill="1" applyAlignment="1">
      <alignment horizontal="left" vertical="center"/>
    </xf>
    <xf numFmtId="0" fontId="73" fillId="14" borderId="5" xfId="0" applyFont="1" applyFill="1" applyBorder="1" applyAlignment="1">
      <alignment horizontal="left" vertical="center"/>
    </xf>
    <xf numFmtId="0" fontId="83" fillId="14" borderId="43" xfId="3" applyFont="1" applyFill="1" applyBorder="1" applyAlignment="1">
      <alignment horizontal="left" vertical="center" wrapText="1"/>
    </xf>
    <xf numFmtId="0" fontId="83" fillId="14" borderId="0" xfId="3" applyFont="1" applyFill="1" applyBorder="1" applyAlignment="1">
      <alignment horizontal="left" vertical="center" wrapText="1"/>
    </xf>
    <xf numFmtId="0" fontId="32" fillId="3" borderId="69" xfId="6" applyFont="1" applyFill="1" applyBorder="1" applyAlignment="1">
      <alignment horizontal="center" vertical="center"/>
    </xf>
    <xf numFmtId="0" fontId="32" fillId="3" borderId="70" xfId="6" applyFont="1" applyFill="1" applyBorder="1" applyAlignment="1">
      <alignment horizontal="center" vertical="center"/>
    </xf>
    <xf numFmtId="0" fontId="32" fillId="3" borderId="71" xfId="6" applyFont="1" applyFill="1" applyBorder="1" applyAlignment="1">
      <alignment horizontal="center" vertical="center"/>
    </xf>
    <xf numFmtId="0" fontId="41" fillId="12" borderId="60" xfId="6" applyFont="1" applyFill="1" applyBorder="1" applyAlignment="1">
      <alignment horizontal="left" vertical="center"/>
    </xf>
    <xf numFmtId="0" fontId="41" fillId="12" borderId="13" xfId="6" applyFont="1" applyFill="1" applyBorder="1" applyAlignment="1">
      <alignment horizontal="left" vertical="center"/>
    </xf>
    <xf numFmtId="0" fontId="41" fillId="12" borderId="14" xfId="6" applyFont="1" applyFill="1" applyBorder="1" applyAlignment="1">
      <alignment horizontal="left" vertical="center"/>
    </xf>
    <xf numFmtId="0" fontId="41" fillId="12" borderId="12" xfId="6" applyFont="1" applyFill="1" applyBorder="1" applyAlignment="1">
      <alignment horizontal="left" vertical="center"/>
    </xf>
    <xf numFmtId="0" fontId="41" fillId="12" borderId="59" xfId="6" applyFont="1" applyFill="1" applyBorder="1" applyAlignment="1">
      <alignment horizontal="left" vertical="center"/>
    </xf>
    <xf numFmtId="0" fontId="53" fillId="0" borderId="43" xfId="6" applyFont="1" applyBorder="1" applyAlignment="1">
      <alignment horizontal="left" vertical="center"/>
    </xf>
    <xf numFmtId="0" fontId="53" fillId="0" borderId="0" xfId="6" applyFont="1" applyAlignment="1">
      <alignment horizontal="left" vertical="center"/>
    </xf>
    <xf numFmtId="0" fontId="53" fillId="0" borderId="6" xfId="6" applyFont="1" applyBorder="1" applyAlignment="1">
      <alignment horizontal="left" vertical="center"/>
    </xf>
    <xf numFmtId="14" fontId="53" fillId="0" borderId="5" xfId="6" applyNumberFormat="1" applyFont="1" applyBorder="1" applyAlignment="1">
      <alignment horizontal="center" vertical="center" wrapText="1"/>
    </xf>
    <xf numFmtId="0" fontId="53" fillId="0" borderId="0" xfId="6" applyFont="1" applyAlignment="1">
      <alignment horizontal="center" vertical="center" wrapText="1"/>
    </xf>
    <xf numFmtId="0" fontId="53" fillId="0" borderId="6" xfId="6" applyFont="1" applyBorder="1" applyAlignment="1">
      <alignment horizontal="center" vertical="center" wrapText="1"/>
    </xf>
    <xf numFmtId="0" fontId="53" fillId="0" borderId="7" xfId="6" applyFont="1" applyBorder="1" applyAlignment="1">
      <alignment horizontal="center" vertical="center" wrapText="1"/>
    </xf>
    <xf numFmtId="0" fontId="53" fillId="0" borderId="8" xfId="6" applyFont="1" applyBorder="1" applyAlignment="1">
      <alignment horizontal="center" vertical="center" wrapText="1"/>
    </xf>
    <xf numFmtId="0" fontId="53" fillId="0" borderId="9" xfId="6" applyFont="1" applyBorder="1" applyAlignment="1">
      <alignment horizontal="center" vertical="center" wrapText="1"/>
    </xf>
    <xf numFmtId="0" fontId="53" fillId="0" borderId="5" xfId="6" applyFont="1" applyBorder="1" applyAlignment="1">
      <alignment horizontal="center" vertical="center"/>
    </xf>
    <xf numFmtId="0" fontId="53" fillId="0" borderId="0" xfId="6" applyFont="1" applyAlignment="1">
      <alignment horizontal="center" vertical="center"/>
    </xf>
    <xf numFmtId="0" fontId="53" fillId="0" borderId="44" xfId="6" applyFont="1" applyBorder="1" applyAlignment="1">
      <alignment horizontal="center" vertical="center"/>
    </xf>
    <xf numFmtId="0" fontId="53" fillId="0" borderId="7" xfId="6" applyFont="1" applyBorder="1" applyAlignment="1">
      <alignment horizontal="center" vertical="center"/>
    </xf>
    <xf numFmtId="0" fontId="53" fillId="0" borderId="8" xfId="6" applyFont="1" applyBorder="1" applyAlignment="1">
      <alignment horizontal="center" vertical="center"/>
    </xf>
    <xf numFmtId="0" fontId="53" fillId="0" borderId="62" xfId="6" applyFont="1" applyBorder="1" applyAlignment="1">
      <alignment horizontal="center" vertical="center"/>
    </xf>
    <xf numFmtId="0" fontId="64" fillId="0" borderId="43" xfId="6" applyFont="1" applyBorder="1" applyAlignment="1">
      <alignment horizontal="center" vertical="center"/>
    </xf>
    <xf numFmtId="0" fontId="64" fillId="0" borderId="0" xfId="6" applyFont="1" applyAlignment="1">
      <alignment horizontal="center" vertical="center"/>
    </xf>
    <xf numFmtId="0" fontId="64" fillId="0" borderId="6" xfId="6" applyFont="1" applyBorder="1" applyAlignment="1">
      <alignment horizontal="center" vertical="center"/>
    </xf>
    <xf numFmtId="0" fontId="53" fillId="0" borderId="43" xfId="6" applyFont="1" applyBorder="1" applyAlignment="1">
      <alignment vertical="center"/>
    </xf>
    <xf numFmtId="0" fontId="53" fillId="0" borderId="0" xfId="6" applyFont="1" applyAlignment="1">
      <alignment vertical="center"/>
    </xf>
    <xf numFmtId="0" fontId="53" fillId="0" borderId="6" xfId="6" applyFont="1" applyBorder="1" applyAlignment="1">
      <alignment vertical="center"/>
    </xf>
    <xf numFmtId="0" fontId="53" fillId="0" borderId="5" xfId="6" applyFont="1" applyBorder="1" applyAlignment="1">
      <alignment horizontal="left" vertical="center"/>
    </xf>
    <xf numFmtId="0" fontId="53" fillId="0" borderId="44" xfId="6" applyFont="1" applyBorder="1" applyAlignment="1">
      <alignment horizontal="left" vertical="center"/>
    </xf>
    <xf numFmtId="0" fontId="53" fillId="0" borderId="61" xfId="6" applyFont="1" applyBorder="1" applyAlignment="1">
      <alignment horizontal="left" vertical="center"/>
    </xf>
    <xf numFmtId="0" fontId="53" fillId="0" borderId="8" xfId="6" applyFont="1" applyBorder="1" applyAlignment="1">
      <alignment horizontal="left" vertical="center"/>
    </xf>
    <xf numFmtId="0" fontId="53" fillId="0" borderId="9" xfId="6" applyFont="1" applyBorder="1" applyAlignment="1">
      <alignment horizontal="left" vertical="center"/>
    </xf>
    <xf numFmtId="0" fontId="53" fillId="15" borderId="7" xfId="6" applyFont="1" applyFill="1" applyBorder="1" applyAlignment="1">
      <alignment horizontal="left" vertical="center"/>
    </xf>
    <xf numFmtId="0" fontId="53" fillId="15" borderId="8" xfId="6" applyFont="1" applyFill="1" applyBorder="1" applyAlignment="1">
      <alignment horizontal="left" vertical="center"/>
    </xf>
    <xf numFmtId="0" fontId="53" fillId="12" borderId="13" xfId="6" applyFont="1" applyFill="1" applyBorder="1" applyAlignment="1">
      <alignment horizontal="left" vertical="center"/>
    </xf>
    <xf numFmtId="0" fontId="53" fillId="12" borderId="59" xfId="6" applyFont="1" applyFill="1" applyBorder="1" applyAlignment="1">
      <alignment horizontal="left" vertical="center"/>
    </xf>
    <xf numFmtId="0" fontId="41" fillId="0" borderId="0" xfId="6" applyFont="1" applyAlignment="1">
      <alignment horizontal="center" vertical="center"/>
    </xf>
    <xf numFmtId="0" fontId="53" fillId="0" borderId="7" xfId="6" applyFont="1" applyBorder="1" applyAlignment="1">
      <alignment horizontal="left" vertical="center"/>
    </xf>
    <xf numFmtId="0" fontId="53" fillId="0" borderId="62" xfId="6" applyFont="1" applyBorder="1" applyAlignment="1">
      <alignment horizontal="left" vertical="center"/>
    </xf>
    <xf numFmtId="0" fontId="41" fillId="0" borderId="43" xfId="6" applyFont="1" applyBorder="1" applyAlignment="1">
      <alignment horizontal="left" vertical="center"/>
    </xf>
    <xf numFmtId="0" fontId="41" fillId="0" borderId="0" xfId="6" applyFont="1" applyAlignment="1">
      <alignment horizontal="left" vertical="center"/>
    </xf>
    <xf numFmtId="0" fontId="41" fillId="0" borderId="6" xfId="6" applyFont="1" applyBorder="1" applyAlignment="1">
      <alignment horizontal="left" vertical="center"/>
    </xf>
    <xf numFmtId="3" fontId="53" fillId="0" borderId="61" xfId="6" applyNumberFormat="1" applyFont="1" applyBorder="1" applyAlignment="1">
      <alignment horizontal="left" vertical="center"/>
    </xf>
    <xf numFmtId="0" fontId="53" fillId="0" borderId="2" xfId="6" applyFont="1" applyBorder="1" applyAlignment="1">
      <alignment horizontal="center" vertical="center" wrapText="1"/>
    </xf>
    <xf numFmtId="0" fontId="53" fillId="0" borderId="3" xfId="6" applyFont="1" applyBorder="1" applyAlignment="1">
      <alignment horizontal="center" vertical="center" wrapText="1"/>
    </xf>
    <xf numFmtId="0" fontId="53" fillId="0" borderId="63" xfId="6" applyFont="1" applyBorder="1" applyAlignment="1">
      <alignment horizontal="center" vertical="center" wrapText="1"/>
    </xf>
    <xf numFmtId="0" fontId="41" fillId="0" borderId="0" xfId="6" applyFont="1" applyAlignment="1">
      <alignment horizontal="center" vertical="center" wrapText="1"/>
    </xf>
    <xf numFmtId="2" fontId="41" fillId="12" borderId="2" xfId="6" applyNumberFormat="1" applyFont="1" applyFill="1" applyBorder="1" applyAlignment="1">
      <alignment horizontal="center" vertical="center" wrapText="1"/>
    </xf>
    <xf numFmtId="2" fontId="41" fillId="12" borderId="3" xfId="6" applyNumberFormat="1" applyFont="1" applyFill="1" applyBorder="1" applyAlignment="1">
      <alignment horizontal="center" vertical="center" wrapText="1"/>
    </xf>
    <xf numFmtId="2" fontId="41" fillId="12" borderId="63" xfId="6" applyNumberFormat="1" applyFont="1" applyFill="1" applyBorder="1" applyAlignment="1">
      <alignment horizontal="center" vertical="center" wrapText="1"/>
    </xf>
    <xf numFmtId="0" fontId="53" fillId="12" borderId="7" xfId="6" applyFont="1" applyFill="1" applyBorder="1" applyAlignment="1">
      <alignment horizontal="center" vertical="center"/>
    </xf>
    <xf numFmtId="0" fontId="53" fillId="12" borderId="8" xfId="6" applyFont="1" applyFill="1" applyBorder="1" applyAlignment="1">
      <alignment horizontal="center" vertical="center"/>
    </xf>
    <xf numFmtId="0" fontId="53" fillId="12" borderId="62" xfId="6" applyFont="1" applyFill="1" applyBorder="1" applyAlignment="1">
      <alignment horizontal="center" vertical="center"/>
    </xf>
    <xf numFmtId="0" fontId="30" fillId="20" borderId="66" xfId="6" applyFont="1" applyFill="1" applyBorder="1" applyAlignment="1">
      <alignment vertical="center" wrapText="1"/>
    </xf>
    <xf numFmtId="0" fontId="30" fillId="20" borderId="11" xfId="6" applyFont="1" applyFill="1" applyBorder="1" applyAlignment="1">
      <alignment vertical="center" wrapText="1"/>
    </xf>
    <xf numFmtId="0" fontId="53" fillId="0" borderId="7" xfId="6" applyFont="1" applyBorder="1" applyAlignment="1">
      <alignment vertical="center" wrapText="1"/>
    </xf>
    <xf numFmtId="0" fontId="53" fillId="0" borderId="8" xfId="6" applyFont="1" applyBorder="1" applyAlignment="1">
      <alignment vertical="center" wrapText="1"/>
    </xf>
    <xf numFmtId="0" fontId="53" fillId="0" borderId="9" xfId="6" applyFont="1" applyBorder="1" applyAlignment="1">
      <alignment vertical="center" wrapText="1"/>
    </xf>
    <xf numFmtId="1" fontId="53" fillId="0" borderId="11" xfId="6" applyNumberFormat="1" applyFont="1" applyBorder="1" applyAlignment="1">
      <alignment horizontal="center" vertical="center"/>
    </xf>
    <xf numFmtId="164" fontId="53" fillId="0" borderId="11" xfId="6" applyNumberFormat="1" applyFont="1" applyBorder="1" applyAlignment="1">
      <alignment horizontal="center" vertical="center"/>
    </xf>
    <xf numFmtId="164" fontId="53" fillId="0" borderId="85" xfId="6" applyNumberFormat="1" applyFont="1" applyBorder="1" applyAlignment="1">
      <alignment horizontal="center" vertical="center"/>
    </xf>
    <xf numFmtId="0" fontId="41" fillId="12" borderId="64" xfId="6" applyFont="1" applyFill="1" applyBorder="1" applyAlignment="1">
      <alignment horizontal="center" vertical="center" wrapText="1"/>
    </xf>
    <xf numFmtId="0" fontId="41" fillId="12" borderId="4" xfId="6" applyFont="1" applyFill="1" applyBorder="1" applyAlignment="1">
      <alignment horizontal="center" vertical="center" wrapText="1"/>
    </xf>
    <xf numFmtId="0" fontId="41" fillId="12" borderId="61" xfId="6" applyFont="1" applyFill="1" applyBorder="1" applyAlignment="1">
      <alignment horizontal="center" vertical="center" wrapText="1"/>
    </xf>
    <xf numFmtId="0" fontId="41" fillId="12" borderId="9" xfId="6" applyFont="1" applyFill="1" applyBorder="1" applyAlignment="1">
      <alignment horizontal="center" vertical="center" wrapText="1"/>
    </xf>
    <xf numFmtId="0" fontId="41" fillId="12" borderId="2" xfId="6" applyFont="1" applyFill="1" applyBorder="1" applyAlignment="1">
      <alignment horizontal="center" vertical="center" wrapText="1"/>
    </xf>
    <xf numFmtId="0" fontId="41" fillId="12" borderId="3" xfId="6" applyFont="1" applyFill="1" applyBorder="1" applyAlignment="1">
      <alignment horizontal="center" vertical="center" wrapText="1"/>
    </xf>
    <xf numFmtId="0" fontId="41" fillId="12" borderId="7" xfId="6" applyFont="1" applyFill="1" applyBorder="1" applyAlignment="1">
      <alignment horizontal="center" vertical="center" wrapText="1"/>
    </xf>
    <xf numFmtId="0" fontId="41" fillId="12" borderId="8" xfId="6" applyFont="1" applyFill="1" applyBorder="1" applyAlignment="1">
      <alignment horizontal="center" vertical="center" wrapText="1"/>
    </xf>
    <xf numFmtId="0" fontId="41" fillId="12" borderId="2" xfId="6" applyFont="1" applyFill="1" applyBorder="1" applyAlignment="1">
      <alignment horizontal="center" vertical="center"/>
    </xf>
    <xf numFmtId="0" fontId="41" fillId="12" borderId="3" xfId="6" applyFont="1" applyFill="1" applyBorder="1" applyAlignment="1">
      <alignment horizontal="center" vertical="center"/>
    </xf>
    <xf numFmtId="0" fontId="41" fillId="12" borderId="4" xfId="6" applyFont="1" applyFill="1" applyBorder="1" applyAlignment="1">
      <alignment horizontal="center" vertical="center"/>
    </xf>
    <xf numFmtId="0" fontId="41" fillId="12" borderId="7" xfId="6" applyFont="1" applyFill="1" applyBorder="1" applyAlignment="1">
      <alignment horizontal="center" vertical="center"/>
    </xf>
    <xf numFmtId="0" fontId="41" fillId="12" borderId="8" xfId="6" applyFont="1" applyFill="1" applyBorder="1" applyAlignment="1">
      <alignment horizontal="center" vertical="center"/>
    </xf>
    <xf numFmtId="0" fontId="41" fillId="12" borderId="9" xfId="6" applyFont="1" applyFill="1" applyBorder="1" applyAlignment="1">
      <alignment horizontal="center" vertical="center"/>
    </xf>
    <xf numFmtId="2" fontId="41" fillId="12" borderId="4" xfId="6" applyNumberFormat="1" applyFont="1" applyFill="1" applyBorder="1" applyAlignment="1">
      <alignment horizontal="center" vertical="center" wrapText="1"/>
    </xf>
    <xf numFmtId="0" fontId="53" fillId="12" borderId="9" xfId="6" applyFont="1" applyFill="1" applyBorder="1" applyAlignment="1">
      <alignment horizontal="center" vertical="center"/>
    </xf>
    <xf numFmtId="0" fontId="53" fillId="0" borderId="87" xfId="6" applyFont="1" applyBorder="1" applyAlignment="1">
      <alignment horizontal="center" vertical="center"/>
    </xf>
    <xf numFmtId="0" fontId="53" fillId="0" borderId="1" xfId="6" applyFont="1" applyBorder="1" applyAlignment="1">
      <alignment horizontal="center" vertical="center"/>
    </xf>
    <xf numFmtId="0" fontId="53" fillId="0" borderId="1" xfId="6" applyFont="1" applyBorder="1" applyAlignment="1">
      <alignment vertical="center" shrinkToFit="1"/>
    </xf>
    <xf numFmtId="0" fontId="53" fillId="0" borderId="12" xfId="6" applyFont="1" applyBorder="1" applyAlignment="1">
      <alignment horizontal="right" vertical="center" shrinkToFit="1"/>
    </xf>
    <xf numFmtId="0" fontId="53" fillId="0" borderId="13" xfId="6" applyFont="1" applyBorder="1" applyAlignment="1">
      <alignment horizontal="right" vertical="center" shrinkToFit="1"/>
    </xf>
    <xf numFmtId="0" fontId="53" fillId="0" borderId="14" xfId="6" applyFont="1" applyBorder="1" applyAlignment="1">
      <alignment horizontal="right" vertical="center" shrinkToFit="1"/>
    </xf>
    <xf numFmtId="1" fontId="57" fillId="0" borderId="1" xfId="6" applyNumberFormat="1" applyFont="1" applyBorder="1" applyAlignment="1">
      <alignment horizontal="center" vertical="center"/>
    </xf>
    <xf numFmtId="164" fontId="53" fillId="0" borderId="1" xfId="6" applyNumberFormat="1" applyFont="1" applyBorder="1" applyAlignment="1">
      <alignment horizontal="center" vertical="center"/>
    </xf>
    <xf numFmtId="164" fontId="53" fillId="0" borderId="73" xfId="6" applyNumberFormat="1" applyFont="1" applyBorder="1" applyAlignment="1">
      <alignment horizontal="center" vertical="center"/>
    </xf>
    <xf numFmtId="0" fontId="41" fillId="0" borderId="1" xfId="6" applyFont="1" applyBorder="1" applyAlignment="1">
      <alignment vertical="center"/>
    </xf>
    <xf numFmtId="0" fontId="53" fillId="0" borderId="12" xfId="6" applyFont="1" applyBorder="1" applyAlignment="1">
      <alignment vertical="center"/>
    </xf>
    <xf numFmtId="0" fontId="53" fillId="0" borderId="13" xfId="6" applyFont="1" applyBorder="1" applyAlignment="1">
      <alignment vertical="center"/>
    </xf>
    <xf numFmtId="0" fontId="53" fillId="0" borderId="14" xfId="6" applyFont="1" applyBorder="1" applyAlignment="1">
      <alignment vertical="center"/>
    </xf>
    <xf numFmtId="1" fontId="53" fillId="0" borderId="1" xfId="6" applyNumberFormat="1" applyFont="1" applyBorder="1" applyAlignment="1">
      <alignment horizontal="center" vertical="center"/>
    </xf>
    <xf numFmtId="0" fontId="53" fillId="0" borderId="1" xfId="6" applyFont="1" applyBorder="1" applyAlignment="1">
      <alignment vertical="center"/>
    </xf>
    <xf numFmtId="0" fontId="41" fillId="0" borderId="12" xfId="6" applyFont="1" applyBorder="1" applyAlignment="1">
      <alignment vertical="center"/>
    </xf>
    <xf numFmtId="0" fontId="41" fillId="0" borderId="13" xfId="6" applyFont="1" applyBorder="1" applyAlignment="1">
      <alignment vertical="center"/>
    </xf>
    <xf numFmtId="0" fontId="41" fillId="0" borderId="14" xfId="6" applyFont="1" applyBorder="1" applyAlignment="1">
      <alignment vertical="center"/>
    </xf>
    <xf numFmtId="0" fontId="41" fillId="20" borderId="12" xfId="6" applyFont="1" applyFill="1" applyBorder="1" applyAlignment="1">
      <alignment horizontal="left" vertical="center"/>
    </xf>
    <xf numFmtId="0" fontId="41" fillId="20" borderId="13" xfId="6" applyFont="1" applyFill="1" applyBorder="1" applyAlignment="1">
      <alignment horizontal="left" vertical="center"/>
    </xf>
    <xf numFmtId="0" fontId="41" fillId="20" borderId="14" xfId="6" applyFont="1" applyFill="1" applyBorder="1" applyAlignment="1">
      <alignment horizontal="left" vertical="center"/>
    </xf>
    <xf numFmtId="0" fontId="53" fillId="20" borderId="12" xfId="6" applyFont="1" applyFill="1" applyBorder="1" applyAlignment="1">
      <alignment horizontal="left" vertical="center"/>
    </xf>
    <xf numFmtId="0" fontId="53" fillId="20" borderId="13" xfId="6" applyFont="1" applyFill="1" applyBorder="1" applyAlignment="1">
      <alignment horizontal="left" vertical="center"/>
    </xf>
    <xf numFmtId="0" fontId="53" fillId="20" borderId="14" xfId="6" applyFont="1" applyFill="1" applyBorder="1" applyAlignment="1">
      <alignment horizontal="left" vertical="center"/>
    </xf>
    <xf numFmtId="0" fontId="41" fillId="0" borderId="13" xfId="6" applyFont="1" applyBorder="1" applyAlignment="1">
      <alignment horizontal="left" vertical="center"/>
    </xf>
    <xf numFmtId="0" fontId="41" fillId="0" borderId="14" xfId="6" applyFont="1" applyBorder="1" applyAlignment="1">
      <alignment horizontal="left" vertical="center"/>
    </xf>
    <xf numFmtId="0" fontId="53" fillId="0" borderId="88" xfId="6" applyFont="1" applyBorder="1" applyAlignment="1">
      <alignment horizontal="center" vertical="center"/>
    </xf>
    <xf numFmtId="0" fontId="53" fillId="0" borderId="74" xfId="6" applyFont="1" applyBorder="1" applyAlignment="1">
      <alignment horizontal="center" vertical="center"/>
    </xf>
    <xf numFmtId="0" fontId="41" fillId="0" borderId="75" xfId="6" applyFont="1" applyBorder="1" applyAlignment="1">
      <alignment vertical="center"/>
    </xf>
    <xf numFmtId="0" fontId="41" fillId="0" borderId="76" xfId="6" applyFont="1" applyBorder="1" applyAlignment="1">
      <alignment vertical="center"/>
    </xf>
    <xf numFmtId="0" fontId="41" fillId="0" borderId="77" xfId="6" applyFont="1" applyBorder="1" applyAlignment="1">
      <alignment vertical="center"/>
    </xf>
    <xf numFmtId="1" fontId="53" fillId="0" borderId="74" xfId="6" applyNumberFormat="1" applyFont="1" applyBorder="1" applyAlignment="1">
      <alignment horizontal="center" vertical="center"/>
    </xf>
    <xf numFmtId="164" fontId="53" fillId="0" borderId="74" xfId="6" applyNumberFormat="1" applyFont="1" applyBorder="1" applyAlignment="1">
      <alignment horizontal="center" vertical="center"/>
    </xf>
    <xf numFmtId="164" fontId="53" fillId="0" borderId="78" xfId="6" applyNumberFormat="1" applyFont="1" applyBorder="1" applyAlignment="1">
      <alignment horizontal="center" vertical="center"/>
    </xf>
    <xf numFmtId="0" fontId="30" fillId="12" borderId="79" xfId="6" applyFont="1" applyFill="1" applyBorder="1" applyAlignment="1">
      <alignment horizontal="left" vertical="center"/>
    </xf>
    <xf numFmtId="0" fontId="30" fillId="12" borderId="72" xfId="6" applyFont="1" applyFill="1" applyBorder="1" applyAlignment="1">
      <alignment horizontal="left" vertical="center"/>
    </xf>
    <xf numFmtId="0" fontId="30" fillId="12" borderId="80" xfId="6" applyFont="1" applyFill="1" applyBorder="1" applyAlignment="1">
      <alignment horizontal="left" vertical="center"/>
    </xf>
    <xf numFmtId="165" fontId="42" fillId="12" borderId="81" xfId="6" applyNumberFormat="1" applyFont="1" applyFill="1" applyBorder="1" applyAlignment="1">
      <alignment horizontal="center" vertical="center"/>
    </xf>
    <xf numFmtId="164" fontId="41" fillId="12" borderId="81" xfId="6" applyNumberFormat="1" applyFont="1" applyFill="1" applyBorder="1" applyAlignment="1">
      <alignment horizontal="center" vertical="center"/>
    </xf>
    <xf numFmtId="164" fontId="41" fillId="12" borderId="82" xfId="6" applyNumberFormat="1" applyFont="1" applyFill="1" applyBorder="1" applyAlignment="1">
      <alignment horizontal="center" vertical="center"/>
    </xf>
    <xf numFmtId="0" fontId="53" fillId="0" borderId="0" xfId="6" applyFont="1" applyAlignment="1">
      <alignment horizontal="center"/>
    </xf>
    <xf numFmtId="0" fontId="53" fillId="0" borderId="83" xfId="6" applyFont="1" applyBorder="1" applyAlignment="1">
      <alignment horizontal="center" vertical="center"/>
    </xf>
    <xf numFmtId="0" fontId="42" fillId="0" borderId="0" xfId="6" applyFont="1" applyAlignment="1">
      <alignment horizontal="center"/>
    </xf>
    <xf numFmtId="0" fontId="30" fillId="0" borderId="5" xfId="6" applyFont="1" applyBorder="1" applyAlignment="1">
      <alignment vertical="center"/>
    </xf>
    <xf numFmtId="0" fontId="30" fillId="0" borderId="0" xfId="6" applyFont="1" applyAlignment="1">
      <alignment vertical="center"/>
    </xf>
    <xf numFmtId="0" fontId="30" fillId="0" borderId="44" xfId="6" applyFont="1" applyBorder="1" applyAlignment="1">
      <alignment vertical="center"/>
    </xf>
    <xf numFmtId="0" fontId="41" fillId="4" borderId="84" xfId="6" applyFont="1" applyFill="1" applyBorder="1" applyAlignment="1">
      <alignment horizontal="center" vertical="top"/>
    </xf>
    <xf numFmtId="0" fontId="41" fillId="4" borderId="0" xfId="6" applyFont="1" applyFill="1" applyAlignment="1">
      <alignment horizontal="center" vertical="top"/>
    </xf>
    <xf numFmtId="0" fontId="42" fillId="0" borderId="64" xfId="6" applyFont="1" applyBorder="1" applyAlignment="1">
      <alignment horizontal="center"/>
    </xf>
    <xf numFmtId="0" fontId="42" fillId="0" borderId="43" xfId="6" applyFont="1" applyBorder="1" applyAlignment="1">
      <alignment horizontal="center"/>
    </xf>
    <xf numFmtId="0" fontId="42" fillId="0" borderId="3" xfId="6" applyFont="1" applyBorder="1" applyAlignment="1">
      <alignment horizontal="left" wrapText="1"/>
    </xf>
    <xf numFmtId="0" fontId="42" fillId="0" borderId="0" xfId="6" applyFont="1" applyAlignment="1">
      <alignment horizontal="left" wrapText="1"/>
    </xf>
    <xf numFmtId="0" fontId="42" fillId="0" borderId="3" xfId="6" applyFont="1" applyBorder="1" applyAlignment="1">
      <alignment horizontal="center"/>
    </xf>
    <xf numFmtId="0" fontId="30" fillId="12" borderId="2" xfId="6" applyFont="1" applyFill="1" applyBorder="1" applyAlignment="1">
      <alignment vertical="center"/>
    </xf>
    <xf numFmtId="0" fontId="30" fillId="12" borderId="3" xfId="6" applyFont="1" applyFill="1" applyBorder="1" applyAlignment="1">
      <alignment vertical="center"/>
    </xf>
    <xf numFmtId="0" fontId="30" fillId="12" borderId="63" xfId="6" applyFont="1" applyFill="1" applyBorder="1" applyAlignment="1">
      <alignment vertical="center"/>
    </xf>
    <xf numFmtId="0" fontId="30" fillId="0" borderId="5" xfId="6" applyFont="1" applyBorder="1" applyAlignment="1">
      <alignment vertical="center" wrapText="1"/>
    </xf>
    <xf numFmtId="0" fontId="30" fillId="0" borderId="0" xfId="6" applyFont="1" applyAlignment="1">
      <alignment vertical="center" wrapText="1"/>
    </xf>
    <xf numFmtId="0" fontId="30" fillId="0" borderId="44" xfId="6" applyFont="1" applyBorder="1" applyAlignment="1">
      <alignment vertical="center" wrapText="1"/>
    </xf>
    <xf numFmtId="0" fontId="53" fillId="0" borderId="83" xfId="6" applyFont="1" applyBorder="1" applyAlignment="1">
      <alignment horizontal="left"/>
    </xf>
    <xf numFmtId="0" fontId="42" fillId="0" borderId="46" xfId="6" applyFont="1" applyBorder="1" applyAlignment="1">
      <alignment horizontal="right"/>
    </xf>
    <xf numFmtId="0" fontId="63" fillId="0" borderId="46" xfId="6" applyFont="1" applyBorder="1" applyAlignment="1">
      <alignment horizontal="center"/>
    </xf>
    <xf numFmtId="0" fontId="30" fillId="0" borderId="89" xfId="6" applyFont="1" applyBorder="1" applyAlignment="1">
      <alignment vertical="center"/>
    </xf>
    <xf numFmtId="0" fontId="30" fillId="0" borderId="46" xfId="6" applyFont="1" applyBorder="1" applyAlignment="1">
      <alignment vertical="center"/>
    </xf>
    <xf numFmtId="0" fontId="30" fillId="0" borderId="47" xfId="6" applyFont="1" applyBorder="1" applyAlignment="1">
      <alignment vertical="center"/>
    </xf>
    <xf numFmtId="15" fontId="53" fillId="0" borderId="83" xfId="6" applyNumberFormat="1" applyFont="1" applyBorder="1" applyAlignment="1">
      <alignment horizontal="center" vertical="center"/>
    </xf>
    <xf numFmtId="0" fontId="41" fillId="4" borderId="84" xfId="6" applyFont="1" applyFill="1" applyBorder="1" applyAlignment="1">
      <alignment horizontal="center"/>
    </xf>
    <xf numFmtId="0" fontId="41" fillId="4" borderId="0" xfId="6" applyFont="1" applyFill="1" applyAlignment="1">
      <alignment horizontal="center" vertical="center"/>
    </xf>
    <xf numFmtId="0" fontId="42" fillId="2" borderId="43" xfId="1" applyFont="1" applyFill="1" applyBorder="1" applyAlignment="1">
      <alignment vertical="center" wrapText="1"/>
    </xf>
    <xf numFmtId="0" fontId="42" fillId="2" borderId="0" xfId="1" applyFont="1" applyFill="1" applyAlignment="1">
      <alignment vertical="center"/>
    </xf>
    <xf numFmtId="0" fontId="42" fillId="2" borderId="6" xfId="1" applyFont="1" applyFill="1" applyBorder="1" applyAlignment="1">
      <alignment vertical="center"/>
    </xf>
    <xf numFmtId="0" fontId="17" fillId="2" borderId="5" xfId="1" applyFont="1" applyFill="1" applyBorder="1" applyAlignment="1">
      <alignment horizontal="center" vertical="center" wrapText="1"/>
    </xf>
    <xf numFmtId="0" fontId="2" fillId="2" borderId="0" xfId="1" applyFill="1" applyAlignment="1">
      <alignment vertical="center"/>
    </xf>
    <xf numFmtId="0" fontId="2" fillId="2" borderId="44" xfId="1" applyFill="1" applyBorder="1" applyAlignment="1">
      <alignment vertical="center"/>
    </xf>
    <xf numFmtId="0" fontId="42" fillId="2" borderId="43" xfId="1" applyFont="1" applyFill="1" applyBorder="1" applyAlignment="1">
      <alignment horizontal="left" vertical="center" wrapText="1"/>
    </xf>
    <xf numFmtId="0" fontId="0" fillId="0" borderId="0" xfId="0" applyAlignment="1">
      <alignment vertical="center"/>
    </xf>
    <xf numFmtId="0" fontId="52" fillId="2" borderId="5" xfId="1" applyFont="1" applyFill="1" applyBorder="1" applyAlignment="1">
      <alignment horizontal="center" vertical="center" wrapText="1"/>
    </xf>
    <xf numFmtId="0" fontId="53" fillId="2" borderId="0" xfId="1" applyFont="1" applyFill="1" applyAlignment="1">
      <alignment vertical="center"/>
    </xf>
    <xf numFmtId="0" fontId="53" fillId="2" borderId="44" xfId="1" applyFont="1" applyFill="1" applyBorder="1" applyAlignment="1">
      <alignment vertical="center"/>
    </xf>
    <xf numFmtId="0" fontId="53" fillId="2" borderId="5" xfId="1" applyFont="1" applyFill="1" applyBorder="1" applyAlignment="1">
      <alignment vertical="center"/>
    </xf>
    <xf numFmtId="0" fontId="42" fillId="2" borderId="0" xfId="1" applyFont="1" applyFill="1" applyAlignment="1">
      <alignment vertical="center" wrapText="1"/>
    </xf>
    <xf numFmtId="0" fontId="17" fillId="2" borderId="7" xfId="1" applyFont="1" applyFill="1" applyBorder="1" applyAlignment="1">
      <alignment vertical="center" wrapText="1"/>
    </xf>
    <xf numFmtId="0" fontId="2" fillId="2" borderId="8" xfId="1" applyFill="1" applyBorder="1" applyAlignment="1">
      <alignment vertical="center"/>
    </xf>
    <xf numFmtId="0" fontId="2" fillId="2" borderId="62" xfId="1" applyFill="1" applyBorder="1" applyAlignment="1">
      <alignment vertical="center"/>
    </xf>
    <xf numFmtId="0" fontId="33" fillId="3" borderId="69" xfId="1" applyFont="1" applyFill="1" applyBorder="1" applyAlignment="1">
      <alignment vertical="center" wrapText="1"/>
    </xf>
    <xf numFmtId="0" fontId="10" fillId="3" borderId="70" xfId="1" applyFont="1" applyFill="1" applyBorder="1" applyAlignment="1">
      <alignment vertical="center"/>
    </xf>
    <xf numFmtId="0" fontId="25" fillId="3" borderId="70" xfId="1" applyFont="1" applyFill="1" applyBorder="1" applyAlignment="1">
      <alignment horizontal="center" vertical="center" wrapText="1"/>
    </xf>
    <xf numFmtId="0" fontId="26" fillId="3" borderId="70" xfId="1" applyFont="1" applyFill="1" applyBorder="1" applyAlignment="1">
      <alignment vertical="center" wrapText="1"/>
    </xf>
    <xf numFmtId="0" fontId="9" fillId="3" borderId="70" xfId="1" applyFont="1" applyFill="1" applyBorder="1" applyAlignment="1">
      <alignment vertical="center"/>
    </xf>
    <xf numFmtId="0" fontId="9" fillId="3" borderId="71" xfId="1" applyFont="1" applyFill="1" applyBorder="1" applyAlignment="1">
      <alignment vertical="center"/>
    </xf>
    <xf numFmtId="0" fontId="30" fillId="12" borderId="60" xfId="5" applyFont="1" applyFill="1" applyBorder="1" applyAlignment="1">
      <alignment horizontal="center" vertical="center"/>
    </xf>
    <xf numFmtId="0" fontId="30" fillId="12" borderId="13" xfId="5" applyFont="1" applyFill="1" applyBorder="1" applyAlignment="1">
      <alignment horizontal="center" vertical="center"/>
    </xf>
    <xf numFmtId="0" fontId="30" fillId="12" borderId="14" xfId="5" applyFont="1" applyFill="1" applyBorder="1" applyAlignment="1">
      <alignment horizontal="center" vertical="center"/>
    </xf>
    <xf numFmtId="0" fontId="30" fillId="12" borderId="12" xfId="5" applyFont="1" applyFill="1" applyBorder="1" applyAlignment="1">
      <alignment horizontal="left" vertical="center"/>
    </xf>
    <xf numFmtId="0" fontId="30" fillId="12" borderId="13" xfId="5" applyFont="1" applyFill="1" applyBorder="1" applyAlignment="1">
      <alignment horizontal="left" vertical="center"/>
    </xf>
    <xf numFmtId="0" fontId="30" fillId="12" borderId="59" xfId="5" applyFont="1" applyFill="1" applyBorder="1" applyAlignment="1">
      <alignment horizontal="left" vertical="center"/>
    </xf>
    <xf numFmtId="0" fontId="19" fillId="2" borderId="5" xfId="1" applyFont="1" applyFill="1" applyBorder="1" applyAlignment="1">
      <alignment vertical="center" wrapText="1"/>
    </xf>
    <xf numFmtId="0" fontId="30" fillId="2" borderId="2" xfId="1" applyFont="1" applyFill="1" applyBorder="1" applyAlignment="1">
      <alignment vertical="center" wrapText="1"/>
    </xf>
    <xf numFmtId="0" fontId="42" fillId="2" borderId="3" xfId="1" applyFont="1" applyFill="1" applyBorder="1" applyAlignment="1">
      <alignment vertical="center"/>
    </xf>
    <xf numFmtId="0" fontId="42" fillId="2" borderId="63" xfId="1" applyFont="1" applyFill="1" applyBorder="1" applyAlignment="1">
      <alignment vertical="center"/>
    </xf>
    <xf numFmtId="0" fontId="42" fillId="2" borderId="61" xfId="1" applyFont="1" applyFill="1" applyBorder="1" applyAlignment="1">
      <alignment vertical="center" wrapText="1"/>
    </xf>
    <xf numFmtId="0" fontId="42" fillId="2" borderId="8" xfId="1" applyFont="1" applyFill="1" applyBorder="1" applyAlignment="1">
      <alignment vertical="center"/>
    </xf>
    <xf numFmtId="0" fontId="42" fillId="2" borderId="8" xfId="1" applyFont="1" applyFill="1" applyBorder="1" applyAlignment="1">
      <alignment vertical="center" wrapText="1"/>
    </xf>
    <xf numFmtId="0" fontId="42" fillId="2" borderId="9" xfId="1" applyFont="1" applyFill="1" applyBorder="1" applyAlignment="1">
      <alignment vertical="center"/>
    </xf>
    <xf numFmtId="0" fontId="30" fillId="2" borderId="5" xfId="1" applyFont="1" applyFill="1" applyBorder="1" applyAlignment="1">
      <alignment vertical="center" wrapText="1"/>
    </xf>
    <xf numFmtId="0" fontId="42" fillId="2" borderId="44" xfId="1" applyFont="1" applyFill="1" applyBorder="1" applyAlignment="1">
      <alignment vertical="center"/>
    </xf>
    <xf numFmtId="0" fontId="30" fillId="12" borderId="60" xfId="1" applyFont="1" applyFill="1" applyBorder="1" applyAlignment="1">
      <alignment horizontal="center" vertical="center" wrapText="1"/>
    </xf>
    <xf numFmtId="0" fontId="42" fillId="12" borderId="13" xfId="1" applyFont="1" applyFill="1" applyBorder="1" applyAlignment="1">
      <alignment vertical="center"/>
    </xf>
    <xf numFmtId="0" fontId="42" fillId="12" borderId="14" xfId="1" applyFont="1" applyFill="1" applyBorder="1" applyAlignment="1">
      <alignment vertical="center"/>
    </xf>
    <xf numFmtId="0" fontId="17" fillId="0" borderId="0" xfId="1" applyFont="1" applyAlignment="1">
      <alignment horizontal="center" vertical="center" wrapText="1"/>
    </xf>
    <xf numFmtId="0" fontId="2" fillId="0" borderId="0" xfId="1" applyAlignment="1">
      <alignment vertical="center"/>
    </xf>
    <xf numFmtId="0" fontId="2" fillId="0" borderId="44" xfId="1" applyBorder="1" applyAlignment="1">
      <alignment vertical="center"/>
    </xf>
    <xf numFmtId="0" fontId="30" fillId="12" borderId="12" xfId="1" applyFont="1" applyFill="1" applyBorder="1" applyAlignment="1">
      <alignment vertical="center" wrapText="1"/>
    </xf>
    <xf numFmtId="0" fontId="42" fillId="12" borderId="59" xfId="1" applyFont="1" applyFill="1" applyBorder="1" applyAlignment="1">
      <alignment vertical="center"/>
    </xf>
    <xf numFmtId="0" fontId="42" fillId="2" borderId="64" xfId="1" applyFont="1" applyFill="1" applyBorder="1" applyAlignment="1">
      <alignment vertical="center" wrapText="1"/>
    </xf>
    <xf numFmtId="0" fontId="42" fillId="2" borderId="5" xfId="1" applyFont="1" applyFill="1" applyBorder="1" applyAlignment="1">
      <alignment vertical="center" wrapText="1"/>
    </xf>
    <xf numFmtId="0" fontId="42" fillId="2" borderId="7" xfId="1" applyFont="1" applyFill="1" applyBorder="1" applyAlignment="1">
      <alignment vertical="center" wrapText="1"/>
    </xf>
    <xf numFmtId="0" fontId="42" fillId="2" borderId="62" xfId="1" applyFont="1" applyFill="1" applyBorder="1" applyAlignment="1">
      <alignment vertical="center"/>
    </xf>
    <xf numFmtId="0" fontId="42" fillId="2" borderId="0" xfId="1" applyFont="1" applyFill="1" applyAlignment="1">
      <alignment horizontal="left" vertical="center" wrapText="1"/>
    </xf>
    <xf numFmtId="0" fontId="56" fillId="0" borderId="16" xfId="1" applyFont="1" applyBorder="1" applyAlignment="1">
      <alignment horizontal="left" vertical="center"/>
    </xf>
    <xf numFmtId="0" fontId="56" fillId="0" borderId="0" xfId="1" applyFont="1" applyAlignment="1">
      <alignment horizontal="left" vertical="center"/>
    </xf>
    <xf numFmtId="0" fontId="30" fillId="4" borderId="2" xfId="1" applyFont="1" applyFill="1" applyBorder="1" applyAlignment="1">
      <alignment vertical="center" wrapText="1"/>
    </xf>
    <xf numFmtId="0" fontId="42" fillId="4" borderId="3" xfId="1" applyFont="1" applyFill="1" applyBorder="1" applyAlignment="1">
      <alignment vertical="center"/>
    </xf>
    <xf numFmtId="0" fontId="42" fillId="4" borderId="63" xfId="1" applyFont="1" applyFill="1" applyBorder="1" applyAlignment="1">
      <alignment vertical="center"/>
    </xf>
    <xf numFmtId="0" fontId="42" fillId="4" borderId="7" xfId="1" applyFont="1" applyFill="1" applyBorder="1" applyAlignment="1">
      <alignment vertical="center"/>
    </xf>
    <xf numFmtId="0" fontId="42" fillId="4" borderId="8" xfId="1" applyFont="1" applyFill="1" applyBorder="1" applyAlignment="1">
      <alignment vertical="center"/>
    </xf>
    <xf numFmtId="0" fontId="42" fillId="4" borderId="62" xfId="1" applyFont="1" applyFill="1" applyBorder="1" applyAlignment="1">
      <alignment vertical="center"/>
    </xf>
    <xf numFmtId="0" fontId="42" fillId="2" borderId="9" xfId="1" applyFont="1" applyFill="1" applyBorder="1" applyAlignment="1">
      <alignment vertical="center" wrapText="1"/>
    </xf>
    <xf numFmtId="0" fontId="18" fillId="4" borderId="60" xfId="1" applyFont="1" applyFill="1" applyBorder="1" applyAlignment="1">
      <alignment vertical="center" wrapText="1"/>
    </xf>
    <xf numFmtId="0" fontId="2" fillId="4" borderId="13" xfId="1" applyFill="1" applyBorder="1" applyAlignment="1">
      <alignment vertical="center"/>
    </xf>
    <xf numFmtId="0" fontId="2" fillId="4" borderId="14" xfId="1" applyFill="1" applyBorder="1" applyAlignment="1">
      <alignment vertical="center"/>
    </xf>
    <xf numFmtId="0" fontId="30" fillId="2" borderId="12" xfId="1" applyFont="1" applyFill="1" applyBorder="1" applyAlignment="1">
      <alignment horizontal="left" vertical="center" wrapText="1"/>
    </xf>
    <xf numFmtId="0" fontId="30" fillId="2" borderId="13" xfId="1" applyFont="1" applyFill="1" applyBorder="1" applyAlignment="1">
      <alignment horizontal="left" vertical="center" wrapText="1"/>
    </xf>
    <xf numFmtId="0" fontId="30" fillId="2" borderId="14" xfId="1" applyFont="1" applyFill="1" applyBorder="1" applyAlignment="1">
      <alignment horizontal="left" vertical="center" wrapText="1"/>
    </xf>
    <xf numFmtId="0" fontId="56" fillId="0" borderId="86" xfId="1" applyFont="1" applyBorder="1" applyAlignment="1">
      <alignment horizontal="left" vertical="center"/>
    </xf>
    <xf numFmtId="0" fontId="56" fillId="0" borderId="3" xfId="1" applyFont="1" applyBorder="1" applyAlignment="1">
      <alignment horizontal="left" vertical="center"/>
    </xf>
    <xf numFmtId="0" fontId="52" fillId="2" borderId="0" xfId="1" applyFont="1" applyFill="1" applyAlignment="1">
      <alignment horizontal="center" vertical="center" wrapText="1"/>
    </xf>
    <xf numFmtId="0" fontId="42" fillId="2" borderId="17" xfId="1" applyFont="1" applyFill="1" applyBorder="1" applyAlignment="1">
      <alignment horizontal="left" vertical="center" wrapText="1"/>
    </xf>
    <xf numFmtId="0" fontId="17" fillId="2" borderId="0" xfId="1" applyFont="1" applyFill="1" applyAlignment="1">
      <alignment vertical="center" wrapText="1"/>
    </xf>
    <xf numFmtId="0" fontId="54" fillId="0" borderId="16" xfId="1" applyFont="1" applyBorder="1" applyAlignment="1">
      <alignment horizontal="left" vertical="center" wrapText="1"/>
    </xf>
    <xf numFmtId="0" fontId="54" fillId="0" borderId="0" xfId="1" applyFont="1" applyAlignment="1">
      <alignment horizontal="left" vertical="center" wrapText="1"/>
    </xf>
    <xf numFmtId="0" fontId="54" fillId="0" borderId="6" xfId="1" applyFont="1" applyBorder="1" applyAlignment="1">
      <alignment horizontal="left" vertical="center" wrapText="1"/>
    </xf>
    <xf numFmtId="0" fontId="2" fillId="12" borderId="7" xfId="1" applyFill="1" applyBorder="1" applyAlignment="1">
      <alignment horizontal="center" vertical="center" wrapText="1"/>
    </xf>
    <xf numFmtId="0" fontId="2" fillId="12" borderId="8" xfId="1" applyFill="1" applyBorder="1" applyAlignment="1">
      <alignment vertical="center"/>
    </xf>
    <xf numFmtId="0" fontId="2" fillId="12" borderId="9" xfId="1" applyFill="1" applyBorder="1" applyAlignment="1">
      <alignment vertical="center"/>
    </xf>
    <xf numFmtId="0" fontId="34" fillId="0" borderId="60" xfId="1" applyFont="1" applyBorder="1" applyAlignment="1">
      <alignment vertical="center" wrapText="1"/>
    </xf>
    <xf numFmtId="0" fontId="9" fillId="0" borderId="13" xfId="1" applyFont="1" applyBorder="1" applyAlignment="1">
      <alignment vertical="center"/>
    </xf>
    <xf numFmtId="0" fontId="9" fillId="0" borderId="14" xfId="1" applyFont="1" applyBorder="1" applyAlignment="1">
      <alignment vertical="center"/>
    </xf>
    <xf numFmtId="0" fontId="22" fillId="0" borderId="12" xfId="1" applyFont="1" applyBorder="1" applyAlignment="1">
      <alignment vertical="center" wrapText="1"/>
    </xf>
    <xf numFmtId="0" fontId="2" fillId="0" borderId="13" xfId="1" applyBorder="1" applyAlignment="1">
      <alignment vertical="center"/>
    </xf>
    <xf numFmtId="0" fontId="2" fillId="0" borderId="14" xfId="1" applyBorder="1" applyAlignment="1">
      <alignment vertical="center"/>
    </xf>
    <xf numFmtId="0" fontId="22" fillId="0" borderId="12" xfId="1" applyFont="1" applyBorder="1" applyAlignment="1">
      <alignment horizontal="center" vertical="center" wrapText="1"/>
    </xf>
    <xf numFmtId="0" fontId="7" fillId="0" borderId="12" xfId="1" applyFont="1" applyBorder="1" applyAlignment="1">
      <alignment horizontal="center" vertical="center" wrapText="1"/>
    </xf>
    <xf numFmtId="0" fontId="23" fillId="0" borderId="12" xfId="1" applyFont="1" applyBorder="1" applyAlignment="1">
      <alignment vertical="center" wrapText="1"/>
    </xf>
    <xf numFmtId="0" fontId="2" fillId="0" borderId="59" xfId="1" applyBorder="1" applyAlignment="1">
      <alignment vertical="center"/>
    </xf>
    <xf numFmtId="0" fontId="59" fillId="2" borderId="64" xfId="1" applyFont="1" applyFill="1" applyBorder="1" applyAlignment="1">
      <alignment horizontal="center" vertical="center" wrapText="1"/>
    </xf>
    <xf numFmtId="0" fontId="59" fillId="2" borderId="3" xfId="1" applyFont="1" applyFill="1" applyBorder="1" applyAlignment="1">
      <alignment horizontal="center" vertical="center"/>
    </xf>
    <xf numFmtId="0" fontId="59" fillId="2" borderId="4" xfId="1" applyFont="1" applyFill="1" applyBorder="1" applyAlignment="1">
      <alignment horizontal="center" vertical="center"/>
    </xf>
    <xf numFmtId="0" fontId="59" fillId="2" borderId="61" xfId="1" applyFont="1" applyFill="1" applyBorder="1" applyAlignment="1">
      <alignment horizontal="center" vertical="center"/>
    </xf>
    <xf numFmtId="0" fontId="59" fillId="2" borderId="8" xfId="1" applyFont="1" applyFill="1" applyBorder="1" applyAlignment="1">
      <alignment horizontal="center" vertical="center"/>
    </xf>
    <xf numFmtId="0" fontId="59" fillId="2" borderId="9" xfId="1" applyFont="1" applyFill="1" applyBorder="1" applyAlignment="1">
      <alignment horizontal="center" vertical="center"/>
    </xf>
    <xf numFmtId="0" fontId="21" fillId="2" borderId="2" xfId="1" applyFont="1" applyFill="1" applyBorder="1" applyAlignment="1">
      <alignment horizontal="center" vertical="center" wrapText="1"/>
    </xf>
    <xf numFmtId="0" fontId="2" fillId="2" borderId="3" xfId="1" applyFill="1" applyBorder="1" applyAlignment="1">
      <alignment vertical="center"/>
    </xf>
    <xf numFmtId="0" fontId="2" fillId="2" borderId="3" xfId="1" applyFill="1" applyBorder="1" applyAlignment="1">
      <alignment vertical="center" wrapText="1"/>
    </xf>
    <xf numFmtId="0" fontId="2" fillId="2" borderId="63" xfId="1" applyFill="1" applyBorder="1" applyAlignment="1">
      <alignment vertical="center"/>
    </xf>
    <xf numFmtId="0" fontId="2" fillId="2" borderId="5" xfId="1" applyFill="1" applyBorder="1" applyAlignment="1">
      <alignment horizontal="center" vertical="center" wrapText="1"/>
    </xf>
    <xf numFmtId="0" fontId="30" fillId="12" borderId="64" xfId="1" applyFont="1" applyFill="1" applyBorder="1" applyAlignment="1">
      <alignment horizontal="center" vertical="center" wrapText="1"/>
    </xf>
    <xf numFmtId="0" fontId="30" fillId="12" borderId="3" xfId="1" applyFont="1" applyFill="1" applyBorder="1" applyAlignment="1">
      <alignment horizontal="center" vertical="center" wrapText="1"/>
    </xf>
    <xf numFmtId="0" fontId="30" fillId="12" borderId="4" xfId="1" applyFont="1" applyFill="1" applyBorder="1" applyAlignment="1">
      <alignment horizontal="center" vertical="center" wrapText="1"/>
    </xf>
    <xf numFmtId="0" fontId="30" fillId="12" borderId="61" xfId="1" applyFont="1" applyFill="1" applyBorder="1" applyAlignment="1">
      <alignment horizontal="center" vertical="center" wrapText="1"/>
    </xf>
    <xf numFmtId="0" fontId="30" fillId="12" borderId="8" xfId="1" applyFont="1" applyFill="1" applyBorder="1" applyAlignment="1">
      <alignment horizontal="center" vertical="center" wrapText="1"/>
    </xf>
    <xf numFmtId="0" fontId="30" fillId="12" borderId="9" xfId="1" applyFont="1" applyFill="1" applyBorder="1" applyAlignment="1">
      <alignment horizontal="center" vertical="center" wrapText="1"/>
    </xf>
    <xf numFmtId="0" fontId="13" fillId="12" borderId="5" xfId="1" applyFont="1" applyFill="1" applyBorder="1" applyAlignment="1">
      <alignment horizontal="center" vertical="center" wrapText="1"/>
    </xf>
    <xf numFmtId="0" fontId="27" fillId="12" borderId="0" xfId="1" applyFont="1" applyFill="1" applyAlignment="1">
      <alignment vertical="center"/>
    </xf>
    <xf numFmtId="0" fontId="27" fillId="12" borderId="6" xfId="1" applyFont="1" applyFill="1" applyBorder="1" applyAlignment="1">
      <alignment vertical="center"/>
    </xf>
    <xf numFmtId="0" fontId="27" fillId="12" borderId="7" xfId="1" applyFont="1" applyFill="1" applyBorder="1" applyAlignment="1">
      <alignment vertical="center"/>
    </xf>
    <xf numFmtId="0" fontId="27" fillId="12" borderId="8" xfId="1" applyFont="1" applyFill="1" applyBorder="1" applyAlignment="1">
      <alignment vertical="center"/>
    </xf>
    <xf numFmtId="0" fontId="27" fillId="12" borderId="9" xfId="1" applyFont="1" applyFill="1" applyBorder="1" applyAlignment="1">
      <alignment vertical="center"/>
    </xf>
    <xf numFmtId="0" fontId="30" fillId="12" borderId="5" xfId="1" applyFont="1" applyFill="1" applyBorder="1" applyAlignment="1">
      <alignment horizontal="center" vertical="center" wrapText="1"/>
    </xf>
    <xf numFmtId="0" fontId="42" fillId="12" borderId="0" xfId="1" applyFont="1" applyFill="1" applyAlignment="1">
      <alignment vertical="center"/>
    </xf>
    <xf numFmtId="0" fontId="42" fillId="12" borderId="6" xfId="1" applyFont="1" applyFill="1" applyBorder="1" applyAlignment="1">
      <alignment vertical="center"/>
    </xf>
    <xf numFmtId="0" fontId="42" fillId="12" borderId="7" xfId="1" applyFont="1" applyFill="1" applyBorder="1" applyAlignment="1">
      <alignment vertical="center"/>
    </xf>
    <xf numFmtId="0" fontId="42" fillId="12" borderId="8" xfId="1" applyFont="1" applyFill="1" applyBorder="1" applyAlignment="1">
      <alignment vertical="center"/>
    </xf>
    <xf numFmtId="0" fontId="42" fillId="12" borderId="9" xfId="1" applyFont="1" applyFill="1" applyBorder="1" applyAlignment="1">
      <alignment vertical="center"/>
    </xf>
    <xf numFmtId="0" fontId="42" fillId="12" borderId="44" xfId="1" applyFont="1" applyFill="1" applyBorder="1" applyAlignment="1">
      <alignment vertical="center"/>
    </xf>
    <xf numFmtId="0" fontId="42" fillId="12" borderId="62" xfId="1" applyFont="1" applyFill="1" applyBorder="1" applyAlignment="1">
      <alignment vertical="center"/>
    </xf>
    <xf numFmtId="0" fontId="56" fillId="0" borderId="60" xfId="1" applyFont="1" applyBorder="1" applyAlignment="1">
      <alignment vertical="center" wrapText="1"/>
    </xf>
    <xf numFmtId="0" fontId="56" fillId="0" borderId="13" xfId="1" applyFont="1" applyBorder="1" applyAlignment="1">
      <alignment vertical="center"/>
    </xf>
    <xf numFmtId="0" fontId="56" fillId="0" borderId="14" xfId="1" applyFont="1" applyBorder="1" applyAlignment="1">
      <alignment vertical="center"/>
    </xf>
    <xf numFmtId="0" fontId="22" fillId="0" borderId="60" xfId="1" applyFont="1" applyBorder="1" applyAlignment="1">
      <alignment vertical="center" wrapText="1"/>
    </xf>
    <xf numFmtId="0" fontId="17" fillId="0" borderId="12" xfId="1" applyFont="1" applyBorder="1" applyAlignment="1">
      <alignment vertical="center" wrapText="1"/>
    </xf>
    <xf numFmtId="0" fontId="17" fillId="0" borderId="12" xfId="1" applyFont="1" applyBorder="1" applyAlignment="1">
      <alignment horizontal="center" vertical="center" wrapText="1"/>
    </xf>
    <xf numFmtId="0" fontId="17" fillId="0" borderId="60" xfId="1" applyFont="1" applyBorder="1" applyAlignment="1">
      <alignment vertical="center" wrapText="1"/>
    </xf>
    <xf numFmtId="0" fontId="30" fillId="4" borderId="60" xfId="1" applyFont="1" applyFill="1" applyBorder="1" applyAlignment="1">
      <alignment horizontal="center" vertical="top" wrapText="1"/>
    </xf>
    <xf numFmtId="0" fontId="42" fillId="4" borderId="14" xfId="1" applyFont="1" applyFill="1" applyBorder="1"/>
    <xf numFmtId="0" fontId="30" fillId="4" borderId="12" xfId="1" applyFont="1" applyFill="1" applyBorder="1" applyAlignment="1">
      <alignment horizontal="center" vertical="top" wrapText="1"/>
    </xf>
    <xf numFmtId="0" fontId="42" fillId="4" borderId="13" xfId="1" applyFont="1" applyFill="1" applyBorder="1"/>
    <xf numFmtId="0" fontId="95" fillId="4" borderId="2" xfId="1" applyFont="1" applyFill="1" applyBorder="1" applyAlignment="1">
      <alignment vertical="top" wrapText="1"/>
    </xf>
    <xf numFmtId="0" fontId="42" fillId="4" borderId="3" xfId="1" applyFont="1" applyFill="1" applyBorder="1"/>
    <xf numFmtId="0" fontId="42" fillId="4" borderId="4" xfId="1" applyFont="1" applyFill="1" applyBorder="1"/>
    <xf numFmtId="0" fontId="30" fillId="4" borderId="2" xfId="1" applyFont="1" applyFill="1" applyBorder="1" applyAlignment="1">
      <alignment horizontal="center" vertical="top" wrapText="1"/>
    </xf>
    <xf numFmtId="0" fontId="42" fillId="4" borderId="59" xfId="1" applyFont="1" applyFill="1" applyBorder="1"/>
    <xf numFmtId="0" fontId="20" fillId="0" borderId="60" xfId="1" applyFont="1" applyBorder="1" applyAlignment="1">
      <alignment vertical="center" wrapText="1"/>
    </xf>
    <xf numFmtId="0" fontId="17" fillId="11" borderId="13" xfId="1" applyFont="1" applyFill="1" applyBorder="1" applyAlignment="1">
      <alignment vertical="center" wrapText="1"/>
    </xf>
    <xf numFmtId="0" fontId="30" fillId="4" borderId="90" xfId="1" applyFont="1" applyFill="1" applyBorder="1" applyAlignment="1">
      <alignment horizontal="center" vertical="center" wrapText="1"/>
    </xf>
    <xf numFmtId="0" fontId="42" fillId="4" borderId="85" xfId="1" applyFont="1" applyFill="1" applyBorder="1" applyAlignment="1">
      <alignment vertical="center"/>
    </xf>
    <xf numFmtId="0" fontId="17" fillId="0" borderId="12" xfId="1" applyFont="1" applyBorder="1" applyAlignment="1">
      <alignment vertical="top" wrapText="1"/>
    </xf>
    <xf numFmtId="0" fontId="2" fillId="0" borderId="14" xfId="1" applyBorder="1"/>
    <xf numFmtId="0" fontId="2" fillId="0" borderId="13" xfId="1" applyBorder="1"/>
    <xf numFmtId="0" fontId="24" fillId="0" borderId="12" xfId="1" applyFont="1" applyBorder="1" applyAlignment="1">
      <alignment vertical="top" wrapText="1"/>
    </xf>
    <xf numFmtId="0" fontId="30" fillId="4" borderId="65" xfId="1" applyFont="1" applyFill="1" applyBorder="1" applyAlignment="1">
      <alignment horizontal="center" vertical="center" wrapText="1"/>
    </xf>
    <xf numFmtId="0" fontId="42" fillId="4" borderId="66" xfId="1" applyFont="1" applyFill="1" applyBorder="1" applyAlignment="1">
      <alignment vertical="center"/>
    </xf>
    <xf numFmtId="0" fontId="30" fillId="4" borderId="10" xfId="1" applyFont="1" applyFill="1" applyBorder="1" applyAlignment="1">
      <alignment horizontal="center" vertical="center" wrapText="1"/>
    </xf>
    <xf numFmtId="0" fontId="42" fillId="4" borderId="11" xfId="1" applyFont="1" applyFill="1" applyBorder="1" applyAlignment="1">
      <alignment vertical="center"/>
    </xf>
    <xf numFmtId="0" fontId="30" fillId="4" borderId="2" xfId="1" applyFont="1" applyFill="1" applyBorder="1" applyAlignment="1">
      <alignment horizontal="center" vertical="center" wrapText="1"/>
    </xf>
    <xf numFmtId="0" fontId="42" fillId="4" borderId="4" xfId="1" applyFont="1" applyFill="1" applyBorder="1" applyAlignment="1">
      <alignment vertical="center"/>
    </xf>
    <xf numFmtId="0" fontId="42" fillId="4" borderId="9" xfId="1" applyFont="1" applyFill="1" applyBorder="1" applyAlignment="1">
      <alignment vertical="center"/>
    </xf>
    <xf numFmtId="0" fontId="30" fillId="4" borderId="5" xfId="1" applyFont="1" applyFill="1" applyBorder="1" applyAlignment="1">
      <alignment horizontal="center" vertical="top" wrapText="1"/>
    </xf>
    <xf numFmtId="0" fontId="42" fillId="4" borderId="0" xfId="1" applyFont="1" applyFill="1"/>
    <xf numFmtId="0" fontId="42" fillId="4" borderId="6" xfId="1" applyFont="1" applyFill="1" applyBorder="1"/>
    <xf numFmtId="0" fontId="42" fillId="4" borderId="7" xfId="1" applyFont="1" applyFill="1" applyBorder="1"/>
    <xf numFmtId="0" fontId="42" fillId="4" borderId="8" xfId="1" applyFont="1" applyFill="1" applyBorder="1"/>
    <xf numFmtId="0" fontId="42" fillId="4" borderId="9" xfId="1" applyFont="1" applyFill="1" applyBorder="1"/>
    <xf numFmtId="0" fontId="2" fillId="4" borderId="5" xfId="1" applyFill="1" applyBorder="1" applyAlignment="1">
      <alignment horizontal="left" vertical="top" wrapText="1"/>
    </xf>
    <xf numFmtId="0" fontId="2" fillId="4" borderId="0" xfId="1" applyFill="1" applyAlignment="1">
      <alignment horizontal="left" vertical="top" wrapText="1"/>
    </xf>
    <xf numFmtId="0" fontId="2" fillId="4" borderId="6" xfId="1" applyFill="1" applyBorder="1" applyAlignment="1">
      <alignment horizontal="left" vertical="top" wrapText="1"/>
    </xf>
    <xf numFmtId="0" fontId="2" fillId="4" borderId="7" xfId="1" applyFill="1" applyBorder="1" applyAlignment="1">
      <alignment horizontal="left" vertical="top" wrapText="1"/>
    </xf>
    <xf numFmtId="0" fontId="2" fillId="4" borderId="8" xfId="1" applyFill="1" applyBorder="1" applyAlignment="1">
      <alignment horizontal="left" vertical="top" wrapText="1"/>
    </xf>
    <xf numFmtId="0" fontId="2" fillId="4" borderId="9" xfId="1" applyFill="1" applyBorder="1" applyAlignment="1">
      <alignment horizontal="left" vertical="top" wrapText="1"/>
    </xf>
    <xf numFmtId="0" fontId="51" fillId="0" borderId="12" xfId="1" applyFont="1" applyBorder="1" applyAlignment="1">
      <alignment horizontal="center" vertical="top" wrapText="1"/>
    </xf>
    <xf numFmtId="0" fontId="51" fillId="0" borderId="13" xfId="1" applyFont="1" applyBorder="1" applyAlignment="1">
      <alignment horizontal="center" vertical="top" wrapText="1"/>
    </xf>
    <xf numFmtId="0" fontId="17" fillId="0" borderId="2" xfId="1" applyFont="1" applyBorder="1" applyAlignment="1">
      <alignment vertical="top" wrapText="1"/>
    </xf>
    <xf numFmtId="0" fontId="2" fillId="0" borderId="4" xfId="1" applyBorder="1"/>
    <xf numFmtId="0" fontId="2" fillId="0" borderId="3" xfId="1" applyBorder="1"/>
    <xf numFmtId="0" fontId="30" fillId="0" borderId="2" xfId="1" applyFont="1" applyBorder="1" applyAlignment="1">
      <alignment horizontal="center" vertical="top" wrapText="1"/>
    </xf>
    <xf numFmtId="0" fontId="42" fillId="0" borderId="3" xfId="1" applyFont="1" applyBorder="1"/>
    <xf numFmtId="0" fontId="42" fillId="0" borderId="4" xfId="1" applyFont="1" applyBorder="1"/>
    <xf numFmtId="0" fontId="17" fillId="11" borderId="2" xfId="1" applyFont="1" applyFill="1" applyBorder="1" applyAlignment="1">
      <alignment vertical="top" wrapText="1"/>
    </xf>
    <xf numFmtId="0" fontId="27" fillId="0" borderId="64" xfId="1" applyFont="1" applyBorder="1" applyAlignment="1">
      <alignment vertical="top" wrapText="1"/>
    </xf>
    <xf numFmtId="0" fontId="27" fillId="0" borderId="3" xfId="1" applyFont="1" applyBorder="1"/>
    <xf numFmtId="0" fontId="27" fillId="0" borderId="4" xfId="1" applyFont="1" applyBorder="1"/>
    <xf numFmtId="0" fontId="27" fillId="0" borderId="43" xfId="1" applyFont="1" applyBorder="1" applyAlignment="1">
      <alignment vertical="top" wrapText="1"/>
    </xf>
    <xf numFmtId="0" fontId="27" fillId="0" borderId="0" xfId="1" applyFont="1"/>
    <xf numFmtId="0" fontId="27" fillId="0" borderId="6" xfId="1" applyFont="1" applyBorder="1"/>
    <xf numFmtId="0" fontId="27" fillId="0" borderId="61" xfId="1" applyFont="1" applyBorder="1"/>
    <xf numFmtId="0" fontId="27" fillId="0" borderId="8" xfId="1" applyFont="1" applyBorder="1"/>
    <xf numFmtId="0" fontId="27" fillId="0" borderId="9" xfId="1" applyFont="1" applyBorder="1"/>
    <xf numFmtId="0" fontId="27" fillId="0" borderId="2" xfId="1" applyFont="1" applyBorder="1" applyAlignment="1">
      <alignment horizontal="left" vertical="top" wrapText="1"/>
    </xf>
    <xf numFmtId="0" fontId="27" fillId="0" borderId="3" xfId="1" applyFont="1" applyBorder="1" applyAlignment="1">
      <alignment horizontal="left" vertical="top" wrapText="1"/>
    </xf>
    <xf numFmtId="0" fontId="27" fillId="0" borderId="63" xfId="1" applyFont="1" applyBorder="1" applyAlignment="1">
      <alignment horizontal="left" vertical="top" wrapText="1"/>
    </xf>
    <xf numFmtId="0" fontId="27" fillId="0" borderId="5" xfId="1" applyFont="1" applyBorder="1" applyAlignment="1">
      <alignment horizontal="left" vertical="top" wrapText="1"/>
    </xf>
    <xf numFmtId="0" fontId="27" fillId="0" borderId="0" xfId="1" applyFont="1" applyAlignment="1">
      <alignment horizontal="left" vertical="top" wrapText="1"/>
    </xf>
    <xf numFmtId="0" fontId="27" fillId="0" borderId="44" xfId="1" applyFont="1" applyBorder="1" applyAlignment="1">
      <alignment horizontal="left" vertical="top" wrapText="1"/>
    </xf>
    <xf numFmtId="0" fontId="13" fillId="0" borderId="5" xfId="1" applyFont="1" applyBorder="1" applyAlignment="1">
      <alignment horizontal="center" vertical="top" wrapText="1"/>
    </xf>
    <xf numFmtId="0" fontId="13" fillId="0" borderId="0" xfId="1" applyFont="1" applyAlignment="1">
      <alignment horizontal="center" vertical="top" wrapText="1"/>
    </xf>
    <xf numFmtId="0" fontId="13" fillId="0" borderId="64" xfId="1" applyFont="1" applyBorder="1" applyAlignment="1">
      <alignment vertical="top" wrapText="1"/>
    </xf>
    <xf numFmtId="0" fontId="61" fillId="0" borderId="2" xfId="1" applyFont="1" applyBorder="1" applyAlignment="1">
      <alignment vertical="top" wrapText="1"/>
    </xf>
    <xf numFmtId="0" fontId="61" fillId="0" borderId="3" xfId="1" applyFont="1" applyBorder="1" applyAlignment="1">
      <alignment vertical="top" wrapText="1"/>
    </xf>
    <xf numFmtId="0" fontId="13" fillId="0" borderId="2" xfId="1" applyFont="1" applyBorder="1" applyAlignment="1">
      <alignment vertical="top" wrapText="1"/>
    </xf>
    <xf numFmtId="0" fontId="27" fillId="0" borderId="63" xfId="1" applyFont="1" applyBorder="1"/>
    <xf numFmtId="0" fontId="27" fillId="0" borderId="40" xfId="1" applyFont="1" applyBorder="1" applyAlignment="1">
      <alignment horizontal="left" vertical="top" wrapText="1"/>
    </xf>
    <xf numFmtId="0" fontId="27" fillId="0" borderId="41" xfId="1" applyFont="1" applyBorder="1" applyAlignment="1">
      <alignment horizontal="left" vertical="top" wrapText="1"/>
    </xf>
    <xf numFmtId="0" fontId="27" fillId="0" borderId="42" xfId="1" applyFont="1" applyBorder="1" applyAlignment="1">
      <alignment horizontal="left" vertical="top" wrapText="1"/>
    </xf>
    <xf numFmtId="0" fontId="27" fillId="0" borderId="43" xfId="1" applyFont="1" applyBorder="1" applyAlignment="1">
      <alignment horizontal="left" vertical="top" wrapText="1"/>
    </xf>
    <xf numFmtId="0" fontId="27" fillId="0" borderId="45" xfId="1" applyFont="1" applyBorder="1" applyAlignment="1">
      <alignment horizontal="left" vertical="top" wrapText="1"/>
    </xf>
    <xf numFmtId="0" fontId="27" fillId="0" borderId="46" xfId="1" applyFont="1" applyBorder="1" applyAlignment="1">
      <alignment horizontal="left" vertical="top" wrapText="1"/>
    </xf>
    <xf numFmtId="0" fontId="27" fillId="0" borderId="47" xfId="1" applyFont="1" applyBorder="1" applyAlignment="1">
      <alignment horizontal="left" vertical="top" wrapText="1"/>
    </xf>
    <xf numFmtId="0" fontId="13" fillId="0" borderId="40" xfId="1" applyFont="1" applyBorder="1" applyAlignment="1">
      <alignment horizontal="left" vertical="top" wrapText="1"/>
    </xf>
    <xf numFmtId="0" fontId="27" fillId="0" borderId="41" xfId="1" applyFont="1" applyBorder="1" applyAlignment="1">
      <alignment horizontal="left"/>
    </xf>
    <xf numFmtId="0" fontId="27" fillId="0" borderId="42" xfId="1" applyFont="1" applyBorder="1" applyAlignment="1">
      <alignment horizontal="left"/>
    </xf>
    <xf numFmtId="0" fontId="13" fillId="0" borderId="0" xfId="1" applyFont="1" applyAlignment="1">
      <alignment vertical="top" wrapText="1"/>
    </xf>
    <xf numFmtId="0" fontId="27" fillId="0" borderId="44" xfId="1" applyFont="1" applyBorder="1"/>
    <xf numFmtId="0" fontId="27" fillId="0" borderId="46" xfId="1" applyFont="1" applyBorder="1" applyAlignment="1">
      <alignment vertical="top" wrapText="1"/>
    </xf>
    <xf numFmtId="0" fontId="27" fillId="0" borderId="46" xfId="1" applyFont="1" applyBorder="1"/>
    <xf numFmtId="0" fontId="27" fillId="0" borderId="47" xfId="1" applyFont="1" applyBorder="1"/>
    <xf numFmtId="0" fontId="30" fillId="0" borderId="61" xfId="1" applyFont="1" applyBorder="1" applyAlignment="1">
      <alignment vertical="top" wrapText="1"/>
    </xf>
    <xf numFmtId="0" fontId="42" fillId="0" borderId="8" xfId="1" applyFont="1" applyBorder="1"/>
    <xf numFmtId="0" fontId="42" fillId="0" borderId="62" xfId="1" applyFont="1" applyBorder="1"/>
    <xf numFmtId="0" fontId="27" fillId="0" borderId="6" xfId="1" applyFont="1" applyBorder="1" applyAlignment="1">
      <alignment horizontal="left" vertical="top" wrapText="1"/>
    </xf>
    <xf numFmtId="0" fontId="27" fillId="0" borderId="68" xfId="1" applyFont="1" applyBorder="1" applyAlignment="1">
      <alignment horizontal="left" vertical="top" wrapText="1"/>
    </xf>
    <xf numFmtId="0" fontId="62" fillId="0" borderId="5" xfId="1" applyFont="1" applyBorder="1" applyAlignment="1">
      <alignment vertical="top" wrapText="1"/>
    </xf>
    <xf numFmtId="0" fontId="62" fillId="0" borderId="0" xfId="1" applyFont="1" applyAlignment="1">
      <alignment vertical="top" wrapText="1"/>
    </xf>
    <xf numFmtId="0" fontId="2" fillId="0" borderId="2" xfId="1" applyBorder="1" applyAlignment="1">
      <alignment horizontal="left" vertical="top" wrapText="1"/>
    </xf>
    <xf numFmtId="0" fontId="2" fillId="0" borderId="3" xfId="1" applyBorder="1" applyAlignment="1">
      <alignment horizontal="left" vertical="top" wrapText="1"/>
    </xf>
    <xf numFmtId="0" fontId="2" fillId="0" borderId="63" xfId="1" applyBorder="1" applyAlignment="1">
      <alignment horizontal="left" vertical="top" wrapText="1"/>
    </xf>
    <xf numFmtId="0" fontId="2" fillId="0" borderId="7" xfId="1" applyBorder="1" applyAlignment="1">
      <alignment horizontal="left" vertical="top" wrapText="1"/>
    </xf>
    <xf numFmtId="0" fontId="2" fillId="0" borderId="8" xfId="1" applyBorder="1" applyAlignment="1">
      <alignment horizontal="left" vertical="top" wrapText="1"/>
    </xf>
    <xf numFmtId="0" fontId="2" fillId="0" borderId="62" xfId="1" applyBorder="1" applyAlignment="1">
      <alignment horizontal="left" vertical="top" wrapText="1"/>
    </xf>
    <xf numFmtId="0" fontId="60" fillId="0" borderId="89" xfId="1" applyFont="1" applyBorder="1" applyAlignment="1">
      <alignment vertical="top" wrapText="1"/>
    </xf>
    <xf numFmtId="0" fontId="62" fillId="0" borderId="46" xfId="1" applyFont="1" applyBorder="1" applyAlignment="1">
      <alignment vertical="top" wrapText="1"/>
    </xf>
    <xf numFmtId="0" fontId="27" fillId="0" borderId="68" xfId="1" applyFont="1" applyBorder="1"/>
    <xf numFmtId="0" fontId="15" fillId="0" borderId="89" xfId="1" applyFont="1" applyBorder="1" applyAlignment="1">
      <alignment vertical="top" wrapText="1"/>
    </xf>
    <xf numFmtId="0" fontId="40" fillId="3" borderId="0" xfId="0" applyFont="1" applyFill="1" applyAlignment="1">
      <alignment horizontal="center" vertical="center" wrapText="1"/>
    </xf>
  </cellXfs>
  <cellStyles count="14">
    <cellStyle name="Comma [0] 2" xfId="11" xr:uid="{00000000-0005-0000-0000-000000000000}"/>
    <cellStyle name="Comma 2" xfId="10" xr:uid="{00000000-0005-0000-0000-000001000000}"/>
    <cellStyle name="Comma 3" xfId="13" xr:uid="{00000000-0005-0000-0000-000002000000}"/>
    <cellStyle name="Currency [0] 2" xfId="9" xr:uid="{00000000-0005-0000-0000-000003000000}"/>
    <cellStyle name="Currency 2" xfId="8" xr:uid="{00000000-0005-0000-0000-000004000000}"/>
    <cellStyle name="Currency 3" xfId="12" xr:uid="{00000000-0005-0000-0000-000005000000}"/>
    <cellStyle name="Lien hypertexte" xfId="3" builtinId="8"/>
    <cellStyle name="Normal" xfId="0" builtinId="0"/>
    <cellStyle name="Normal 2" xfId="1" xr:uid="{00000000-0005-0000-0000-000008000000}"/>
    <cellStyle name="Normal 2 2" xfId="2" xr:uid="{00000000-0005-0000-0000-000009000000}"/>
    <cellStyle name="Normal 2 2 2" xfId="5" xr:uid="{00000000-0005-0000-0000-00000A000000}"/>
    <cellStyle name="Normal 3" xfId="4" xr:uid="{00000000-0005-0000-0000-00000B000000}"/>
    <cellStyle name="Normal 3 2" xfId="6" xr:uid="{00000000-0005-0000-0000-00000C000000}"/>
    <cellStyle name="Percent 2" xfId="7" xr:uid="{00000000-0005-0000-0000-00000D000000}"/>
  </cellStyles>
  <dxfs count="82">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ont>
        <color theme="0"/>
        <name val="Tahoma"/>
        <scheme val="none"/>
      </font>
      <fill>
        <patternFill patternType="solid">
          <fgColor indexed="64"/>
          <bgColor theme="1"/>
        </patternFill>
      </fill>
      <alignment horizontal="centerContinuous" vertical="center" wrapText="1" readingOrder="0"/>
    </dxf>
    <dxf>
      <border>
        <left/>
        <right/>
        <vertical/>
      </border>
    </dxf>
    <dxf>
      <font>
        <color theme="0"/>
        <name val="Tahoma"/>
        <scheme val="none"/>
      </font>
      <fill>
        <patternFill patternType="solid">
          <fgColor indexed="64"/>
          <bgColor theme="1"/>
        </patternFill>
      </fill>
      <alignment horizontal="centerContinuous" vertical="center" wrapText="1" readingOrder="0"/>
    </dxf>
    <dxf>
      <border>
        <left/>
        <right/>
        <vertical/>
      </border>
    </dxf>
  </dxfs>
  <tableStyles count="0" defaultTableStyle="TableStyleMedium2" defaultPivotStyle="PivotStyleLight16"/>
  <colors>
    <mruColors>
      <color rgb="FFDDDDDD"/>
      <color rgb="FF777777"/>
      <color rgb="FFF6BB00"/>
      <color rgb="FFFF3300"/>
      <color rgb="FF00FF00"/>
      <color rgb="FFFFCC66"/>
      <color rgb="FFFFFF99"/>
      <color rgb="FFFFE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13</xdr:row>
      <xdr:rowOff>28576</xdr:rowOff>
    </xdr:from>
    <xdr:to>
      <xdr:col>11</xdr:col>
      <xdr:colOff>79759</xdr:colOff>
      <xdr:row>27</xdr:row>
      <xdr:rowOff>123826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81050" y="1571626"/>
          <a:ext cx="2756284" cy="2762250"/>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31</xdr:row>
      <xdr:rowOff>79748</xdr:rowOff>
    </xdr:from>
    <xdr:to>
      <xdr:col>13</xdr:col>
      <xdr:colOff>63493</xdr:colOff>
      <xdr:row>39</xdr:row>
      <xdr:rowOff>104775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81050" y="5061323"/>
          <a:ext cx="3368668" cy="1549027"/>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42</xdr:row>
      <xdr:rowOff>161924</xdr:rowOff>
    </xdr:from>
    <xdr:to>
      <xdr:col>22</xdr:col>
      <xdr:colOff>209549</xdr:colOff>
      <xdr:row>66</xdr:row>
      <xdr:rowOff>76127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781050" y="7248524"/>
          <a:ext cx="6343649" cy="4486203"/>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219076</xdr:colOff>
      <xdr:row>72</xdr:row>
      <xdr:rowOff>142876</xdr:rowOff>
    </xdr:from>
    <xdr:to>
      <xdr:col>24</xdr:col>
      <xdr:colOff>123826</xdr:colOff>
      <xdr:row>84</xdr:row>
      <xdr:rowOff>80432</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847726" y="12944476"/>
          <a:ext cx="6819900" cy="2223556"/>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190500</xdr:colOff>
      <xdr:row>111</xdr:row>
      <xdr:rowOff>161925</xdr:rowOff>
    </xdr:from>
    <xdr:to>
      <xdr:col>22</xdr:col>
      <xdr:colOff>229691</xdr:colOff>
      <xdr:row>145</xdr:row>
      <xdr:rowOff>19050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819150" y="16783050"/>
          <a:ext cx="6325691" cy="6334125"/>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209550</xdr:colOff>
      <xdr:row>153</xdr:row>
      <xdr:rowOff>76200</xdr:rowOff>
    </xdr:from>
    <xdr:to>
      <xdr:col>20</xdr:col>
      <xdr:colOff>4574</xdr:colOff>
      <xdr:row>179</xdr:row>
      <xdr:rowOff>161102</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838200" y="25488900"/>
          <a:ext cx="5452874" cy="5037902"/>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2</xdr:col>
      <xdr:colOff>133350</xdr:colOff>
      <xdr:row>183</xdr:row>
      <xdr:rowOff>28575</xdr:rowOff>
    </xdr:from>
    <xdr:to>
      <xdr:col>22</xdr:col>
      <xdr:colOff>66675</xdr:colOff>
      <xdr:row>192</xdr:row>
      <xdr:rowOff>57150</xdr:rowOff>
    </xdr:to>
    <xdr:pic>
      <xdr:nvPicPr>
        <xdr:cNvPr id="10" name="Picture 1" descr="image00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31156275"/>
          <a:ext cx="6219825" cy="1743075"/>
        </a:xfrm>
        <a:prstGeom prst="rect">
          <a:avLst/>
        </a:prstGeom>
        <a:ln w="3175" cap="sq">
          <a:solidFill>
            <a:srgbClr val="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92</xdr:row>
      <xdr:rowOff>28575</xdr:rowOff>
    </xdr:from>
    <xdr:to>
      <xdr:col>11</xdr:col>
      <xdr:colOff>56805</xdr:colOff>
      <xdr:row>106</xdr:row>
      <xdr:rowOff>113956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752475" y="17430750"/>
          <a:ext cx="2761905" cy="2752381"/>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3</xdr:row>
      <xdr:rowOff>33786</xdr:rowOff>
    </xdr:from>
    <xdr:to>
      <xdr:col>11</xdr:col>
      <xdr:colOff>134151</xdr:colOff>
      <xdr:row>8</xdr:row>
      <xdr:rowOff>76200</xdr:rowOff>
    </xdr:to>
    <xdr:pic>
      <xdr:nvPicPr>
        <xdr:cNvPr id="4" name="Image 3">
          <a:extLst>
            <a:ext uri="{FF2B5EF4-FFF2-40B4-BE49-F238E27FC236}">
              <a16:creationId xmlns:a16="http://schemas.microsoft.com/office/drawing/2014/main" id="{23866581-1718-49C8-8D1C-35E3F392A0B7}"/>
            </a:ext>
          </a:extLst>
        </xdr:cNvPr>
        <xdr:cNvPicPr>
          <a:picLocks noChangeAspect="1"/>
        </xdr:cNvPicPr>
      </xdr:nvPicPr>
      <xdr:blipFill>
        <a:blip xmlns:r="http://schemas.openxmlformats.org/officeDocument/2006/relationships" r:embed="rId1"/>
        <a:stretch>
          <a:fillRect/>
        </a:stretch>
      </xdr:blipFill>
      <xdr:spPr>
        <a:xfrm>
          <a:off x="276225" y="1151386"/>
          <a:ext cx="10614826" cy="988564"/>
        </a:xfrm>
        <a:prstGeom prst="rect">
          <a:avLst/>
        </a:prstGeom>
      </xdr:spPr>
    </xdr:pic>
    <xdr:clientData/>
  </xdr:twoCellAnchor>
  <xdr:twoCellAnchor editAs="oneCell">
    <xdr:from>
      <xdr:col>3</xdr:col>
      <xdr:colOff>571500</xdr:colOff>
      <xdr:row>8</xdr:row>
      <xdr:rowOff>24261</xdr:rowOff>
    </xdr:from>
    <xdr:to>
      <xdr:col>3</xdr:col>
      <xdr:colOff>742929</xdr:colOff>
      <xdr:row>8</xdr:row>
      <xdr:rowOff>176642</xdr:rowOff>
    </xdr:to>
    <xdr:pic>
      <xdr:nvPicPr>
        <xdr:cNvPr id="5" name="Image 4">
          <a:extLst>
            <a:ext uri="{FF2B5EF4-FFF2-40B4-BE49-F238E27FC236}">
              <a16:creationId xmlns:a16="http://schemas.microsoft.com/office/drawing/2014/main" id="{5BC0B24F-6C75-4C28-8245-9CBC8E8A1B96}"/>
            </a:ext>
          </a:extLst>
        </xdr:cNvPr>
        <xdr:cNvPicPr>
          <a:picLocks noChangeAspect="1"/>
        </xdr:cNvPicPr>
      </xdr:nvPicPr>
      <xdr:blipFill>
        <a:blip xmlns:r="http://schemas.openxmlformats.org/officeDocument/2006/relationships" r:embed="rId2"/>
        <a:stretch>
          <a:fillRect/>
        </a:stretch>
      </xdr:blipFill>
      <xdr:spPr>
        <a:xfrm>
          <a:off x="3505200" y="2088011"/>
          <a:ext cx="171429" cy="152381"/>
        </a:xfrm>
        <a:prstGeom prst="rect">
          <a:avLst/>
        </a:prstGeom>
      </xdr:spPr>
    </xdr:pic>
    <xdr:clientData/>
  </xdr:twoCellAnchor>
  <xdr:twoCellAnchor editAs="oneCell">
    <xdr:from>
      <xdr:col>2</xdr:col>
      <xdr:colOff>368669</xdr:colOff>
      <xdr:row>152</xdr:row>
      <xdr:rowOff>142875</xdr:rowOff>
    </xdr:from>
    <xdr:to>
      <xdr:col>9</xdr:col>
      <xdr:colOff>565150</xdr:colOff>
      <xdr:row>161</xdr:row>
      <xdr:rowOff>114300</xdr:rowOff>
    </xdr:to>
    <xdr:pic>
      <xdr:nvPicPr>
        <xdr:cNvPr id="7" name="Image 6">
          <a:extLst>
            <a:ext uri="{FF2B5EF4-FFF2-40B4-BE49-F238E27FC236}">
              <a16:creationId xmlns:a16="http://schemas.microsoft.com/office/drawing/2014/main" id="{315B743B-B835-4FFE-8EA3-0DFD81E2BE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24469" y="39697025"/>
          <a:ext cx="7041781" cy="1628775"/>
        </a:xfrm>
        <a:prstGeom prst="rect">
          <a:avLst/>
        </a:prstGeom>
        <a:noFill/>
        <a:ln>
          <a:noFill/>
        </a:ln>
      </xdr:spPr>
    </xdr:pic>
    <xdr:clientData/>
  </xdr:twoCellAnchor>
  <xdr:twoCellAnchor editAs="oneCell">
    <xdr:from>
      <xdr:col>1</xdr:col>
      <xdr:colOff>0</xdr:colOff>
      <xdr:row>12</xdr:row>
      <xdr:rowOff>0</xdr:rowOff>
    </xdr:from>
    <xdr:to>
      <xdr:col>11</xdr:col>
      <xdr:colOff>973381</xdr:colOff>
      <xdr:row>43</xdr:row>
      <xdr:rowOff>6350</xdr:rowOff>
    </xdr:to>
    <xdr:pic>
      <xdr:nvPicPr>
        <xdr:cNvPr id="8" name="Image 7">
          <a:extLst>
            <a:ext uri="{FF2B5EF4-FFF2-40B4-BE49-F238E27FC236}">
              <a16:creationId xmlns:a16="http://schemas.microsoft.com/office/drawing/2014/main" id="{9E0A67B8-072D-4DB2-81B0-8146FCFFD503}"/>
            </a:ext>
          </a:extLst>
        </xdr:cNvPr>
        <xdr:cNvPicPr>
          <a:picLocks noChangeAspect="1"/>
        </xdr:cNvPicPr>
      </xdr:nvPicPr>
      <xdr:blipFill>
        <a:blip xmlns:r="http://schemas.openxmlformats.org/officeDocument/2006/relationships" r:embed="rId4"/>
        <a:stretch>
          <a:fillRect/>
        </a:stretch>
      </xdr:blipFill>
      <xdr:spPr>
        <a:xfrm>
          <a:off x="977900" y="3454400"/>
          <a:ext cx="10752381" cy="6692900"/>
        </a:xfrm>
        <a:prstGeom prst="rect">
          <a:avLst/>
        </a:prstGeom>
      </xdr:spPr>
    </xdr:pic>
    <xdr:clientData/>
  </xdr:twoCellAnchor>
  <xdr:twoCellAnchor editAs="oneCell">
    <xdr:from>
      <xdr:col>1</xdr:col>
      <xdr:colOff>557648</xdr:colOff>
      <xdr:row>104</xdr:row>
      <xdr:rowOff>28222</xdr:rowOff>
    </xdr:from>
    <xdr:to>
      <xdr:col>10</xdr:col>
      <xdr:colOff>52945</xdr:colOff>
      <xdr:row>121</xdr:row>
      <xdr:rowOff>323334</xdr:rowOff>
    </xdr:to>
    <xdr:pic>
      <xdr:nvPicPr>
        <xdr:cNvPr id="11" name="Image 10">
          <a:extLst>
            <a:ext uri="{FF2B5EF4-FFF2-40B4-BE49-F238E27FC236}">
              <a16:creationId xmlns:a16="http://schemas.microsoft.com/office/drawing/2014/main" id="{DFFCF4A0-DB2C-8552-3CD7-9B0D04657562}"/>
            </a:ext>
          </a:extLst>
        </xdr:cNvPr>
        <xdr:cNvPicPr>
          <a:picLocks noChangeAspect="1"/>
        </xdr:cNvPicPr>
      </xdr:nvPicPr>
      <xdr:blipFill>
        <a:blip xmlns:r="http://schemas.openxmlformats.org/officeDocument/2006/relationships" r:embed="rId5"/>
        <a:stretch>
          <a:fillRect/>
        </a:stretch>
      </xdr:blipFill>
      <xdr:spPr>
        <a:xfrm>
          <a:off x="1538370" y="22076833"/>
          <a:ext cx="8321797" cy="3413667"/>
        </a:xfrm>
        <a:prstGeom prst="rect">
          <a:avLst/>
        </a:prstGeom>
      </xdr:spPr>
    </xdr:pic>
    <xdr:clientData/>
  </xdr:twoCellAnchor>
  <xdr:twoCellAnchor editAs="oneCell">
    <xdr:from>
      <xdr:col>0</xdr:col>
      <xdr:colOff>0</xdr:colOff>
      <xdr:row>123</xdr:row>
      <xdr:rowOff>14111</xdr:rowOff>
    </xdr:from>
    <xdr:to>
      <xdr:col>11</xdr:col>
      <xdr:colOff>881790</xdr:colOff>
      <xdr:row>145</xdr:row>
      <xdr:rowOff>134056</xdr:rowOff>
    </xdr:to>
    <xdr:pic>
      <xdr:nvPicPr>
        <xdr:cNvPr id="3" name="Image 2" descr="Une image contenant texte, ligne, logiciel, nombre&#10;&#10;Le contenu généré par l’IA peut être incorrect.">
          <a:extLst>
            <a:ext uri="{FF2B5EF4-FFF2-40B4-BE49-F238E27FC236}">
              <a16:creationId xmlns:a16="http://schemas.microsoft.com/office/drawing/2014/main" id="{4DA577CC-4971-47C7-DEF6-1521FF7416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641778"/>
          <a:ext cx="11669734" cy="4155722"/>
        </a:xfrm>
        <a:prstGeom prst="rect">
          <a:avLst/>
        </a:prstGeom>
      </xdr:spPr>
    </xdr:pic>
    <xdr:clientData/>
  </xdr:twoCellAnchor>
  <xdr:twoCellAnchor editAs="oneCell">
    <xdr:from>
      <xdr:col>0</xdr:col>
      <xdr:colOff>0</xdr:colOff>
      <xdr:row>48</xdr:row>
      <xdr:rowOff>1</xdr:rowOff>
    </xdr:from>
    <xdr:to>
      <xdr:col>12</xdr:col>
      <xdr:colOff>130206</xdr:colOff>
      <xdr:row>100</xdr:row>
      <xdr:rowOff>176389</xdr:rowOff>
    </xdr:to>
    <xdr:pic>
      <xdr:nvPicPr>
        <xdr:cNvPr id="9" name="Image 8">
          <a:extLst>
            <a:ext uri="{FF2B5EF4-FFF2-40B4-BE49-F238E27FC236}">
              <a16:creationId xmlns:a16="http://schemas.microsoft.com/office/drawing/2014/main" id="{340A680D-4B9C-B65D-1191-04772833EFA7}"/>
            </a:ext>
          </a:extLst>
        </xdr:cNvPr>
        <xdr:cNvPicPr>
          <a:picLocks noChangeAspect="1"/>
        </xdr:cNvPicPr>
      </xdr:nvPicPr>
      <xdr:blipFill>
        <a:blip xmlns:r="http://schemas.openxmlformats.org/officeDocument/2006/relationships" r:embed="rId7"/>
        <a:stretch>
          <a:fillRect/>
        </a:stretch>
      </xdr:blipFill>
      <xdr:spPr>
        <a:xfrm>
          <a:off x="0" y="11465279"/>
          <a:ext cx="11898873" cy="10068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38098</xdr:colOff>
      <xdr:row>0</xdr:row>
      <xdr:rowOff>72838</xdr:rowOff>
    </xdr:from>
    <xdr:to>
      <xdr:col>4</xdr:col>
      <xdr:colOff>144069</xdr:colOff>
      <xdr:row>2</xdr:row>
      <xdr:rowOff>123265</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098" y="72838"/>
          <a:ext cx="1873187" cy="319368"/>
        </a:xfrm>
        <a:prstGeom prst="rect">
          <a:avLst/>
        </a:prstGeom>
      </xdr:spPr>
    </xdr:pic>
    <xdr:clientData/>
  </xdr:twoCellAnchor>
  <xdr:twoCellAnchor>
    <xdr:from>
      <xdr:col>7</xdr:col>
      <xdr:colOff>89647</xdr:colOff>
      <xdr:row>5</xdr:row>
      <xdr:rowOff>37352</xdr:rowOff>
    </xdr:from>
    <xdr:to>
      <xdr:col>7</xdr:col>
      <xdr:colOff>664882</xdr:colOff>
      <xdr:row>6</xdr:row>
      <xdr:rowOff>224117</xdr:rowOff>
    </xdr:to>
    <xdr:sp macro="" textlink="">
      <xdr:nvSpPr>
        <xdr:cNvPr id="3" name="Flèche : gauche 2">
          <a:extLst>
            <a:ext uri="{FF2B5EF4-FFF2-40B4-BE49-F238E27FC236}">
              <a16:creationId xmlns:a16="http://schemas.microsoft.com/office/drawing/2014/main" id="{E675A224-49B6-4750-034A-83416045357B}"/>
            </a:ext>
          </a:extLst>
        </xdr:cNvPr>
        <xdr:cNvSpPr/>
      </xdr:nvSpPr>
      <xdr:spPr>
        <a:xfrm>
          <a:off x="3339353" y="732117"/>
          <a:ext cx="575235" cy="366059"/>
        </a:xfrm>
        <a:prstGeom prst="leftArrow">
          <a:avLst>
            <a:gd name="adj1" fmla="val 45918"/>
            <a:gd name="adj2" fmla="val 45919"/>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142313</xdr:colOff>
      <xdr:row>71</xdr:row>
      <xdr:rowOff>42492</xdr:rowOff>
    </xdr:from>
    <xdr:to>
      <xdr:col>1</xdr:col>
      <xdr:colOff>243192</xdr:colOff>
      <xdr:row>71</xdr:row>
      <xdr:rowOff>142157</xdr:rowOff>
    </xdr:to>
    <xdr:sp macro="" textlink="">
      <xdr:nvSpPr>
        <xdr:cNvPr id="4" name="Ellipse 3">
          <a:extLst>
            <a:ext uri="{FF2B5EF4-FFF2-40B4-BE49-F238E27FC236}">
              <a16:creationId xmlns:a16="http://schemas.microsoft.com/office/drawing/2014/main" id="{8B34A6ED-4EFB-47E6-BAD0-98B7B924281E}"/>
            </a:ext>
          </a:extLst>
        </xdr:cNvPr>
        <xdr:cNvSpPr/>
      </xdr:nvSpPr>
      <xdr:spPr>
        <a:xfrm>
          <a:off x="282013" y="11275642"/>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141862</xdr:colOff>
      <xdr:row>77</xdr:row>
      <xdr:rowOff>32426</xdr:rowOff>
    </xdr:from>
    <xdr:to>
      <xdr:col>1</xdr:col>
      <xdr:colOff>242741</xdr:colOff>
      <xdr:row>77</xdr:row>
      <xdr:rowOff>132091</xdr:rowOff>
    </xdr:to>
    <xdr:sp macro="" textlink="">
      <xdr:nvSpPr>
        <xdr:cNvPr id="6" name="Ellipse 5">
          <a:extLst>
            <a:ext uri="{FF2B5EF4-FFF2-40B4-BE49-F238E27FC236}">
              <a16:creationId xmlns:a16="http://schemas.microsoft.com/office/drawing/2014/main" id="{D4F348D3-2B22-4A11-962D-F42C0C99BA22}"/>
            </a:ext>
          </a:extLst>
        </xdr:cNvPr>
        <xdr:cNvSpPr/>
      </xdr:nvSpPr>
      <xdr:spPr>
        <a:xfrm>
          <a:off x="281562" y="12186326"/>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137809</xdr:colOff>
      <xdr:row>83</xdr:row>
      <xdr:rowOff>32425</xdr:rowOff>
    </xdr:from>
    <xdr:to>
      <xdr:col>1</xdr:col>
      <xdr:colOff>238688</xdr:colOff>
      <xdr:row>83</xdr:row>
      <xdr:rowOff>132090</xdr:rowOff>
    </xdr:to>
    <xdr:sp macro="" textlink="">
      <xdr:nvSpPr>
        <xdr:cNvPr id="7" name="Ellipse 6">
          <a:extLst>
            <a:ext uri="{FF2B5EF4-FFF2-40B4-BE49-F238E27FC236}">
              <a16:creationId xmlns:a16="http://schemas.microsoft.com/office/drawing/2014/main" id="{BEEF6770-BA58-4671-ABD2-ADC038AA329D}"/>
            </a:ext>
          </a:extLst>
        </xdr:cNvPr>
        <xdr:cNvSpPr/>
      </xdr:nvSpPr>
      <xdr:spPr>
        <a:xfrm>
          <a:off x="277509" y="13088025"/>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497829</xdr:colOff>
      <xdr:row>71</xdr:row>
      <xdr:rowOff>14941</xdr:rowOff>
    </xdr:from>
    <xdr:to>
      <xdr:col>13</xdr:col>
      <xdr:colOff>378252</xdr:colOff>
      <xdr:row>83</xdr:row>
      <xdr:rowOff>746</xdr:rowOff>
    </xdr:to>
    <xdr:pic>
      <xdr:nvPicPr>
        <xdr:cNvPr id="8" name="Picture 4" descr="http://photos.gograph.com/thumbs/CSP/CSP826/k8267812.jpg">
          <a:extLst>
            <a:ext uri="{FF2B5EF4-FFF2-40B4-BE49-F238E27FC236}">
              <a16:creationId xmlns:a16="http://schemas.microsoft.com/office/drawing/2014/main" id="{5049EDB5-C037-49D0-9153-4804798D6D38}"/>
            </a:ext>
          </a:extLst>
        </xdr:cNvPr>
        <xdr:cNvPicPr>
          <a:picLocks noGrp="1"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63300" y="11347823"/>
          <a:ext cx="963658" cy="1801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61632</xdr:colOff>
      <xdr:row>5</xdr:row>
      <xdr:rowOff>75080</xdr:rowOff>
    </xdr:from>
    <xdr:to>
      <xdr:col>13</xdr:col>
      <xdr:colOff>452157</xdr:colOff>
      <xdr:row>7</xdr:row>
      <xdr:rowOff>148167</xdr:rowOff>
    </xdr:to>
    <xdr:sp macro="" textlink="">
      <xdr:nvSpPr>
        <xdr:cNvPr id="2" name="Text Box 1">
          <a:extLst>
            <a:ext uri="{FF2B5EF4-FFF2-40B4-BE49-F238E27FC236}">
              <a16:creationId xmlns:a16="http://schemas.microsoft.com/office/drawing/2014/main" id="{1DE88EA8-D513-43DA-88F9-1C214A86195C}"/>
            </a:ext>
          </a:extLst>
        </xdr:cNvPr>
        <xdr:cNvSpPr txBox="1">
          <a:spLocks noChangeArrowheads="1"/>
        </xdr:cNvSpPr>
      </xdr:nvSpPr>
      <xdr:spPr bwMode="auto">
        <a:xfrm>
          <a:off x="5065432" y="1370480"/>
          <a:ext cx="390525" cy="53028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61632</xdr:colOff>
      <xdr:row>5</xdr:row>
      <xdr:rowOff>75080</xdr:rowOff>
    </xdr:from>
    <xdr:to>
      <xdr:col>13</xdr:col>
      <xdr:colOff>452157</xdr:colOff>
      <xdr:row>7</xdr:row>
      <xdr:rowOff>148167</xdr:rowOff>
    </xdr:to>
    <xdr:sp macro="" textlink="">
      <xdr:nvSpPr>
        <xdr:cNvPr id="2" name="Text Box 1">
          <a:extLst>
            <a:ext uri="{FF2B5EF4-FFF2-40B4-BE49-F238E27FC236}">
              <a16:creationId xmlns:a16="http://schemas.microsoft.com/office/drawing/2014/main" id="{CB8E4839-369A-4F00-9168-17A019A4AF67}"/>
            </a:ext>
          </a:extLst>
        </xdr:cNvPr>
        <xdr:cNvSpPr txBox="1">
          <a:spLocks noChangeArrowheads="1"/>
        </xdr:cNvSpPr>
      </xdr:nvSpPr>
      <xdr:spPr bwMode="auto">
        <a:xfrm>
          <a:off x="5065432" y="1370480"/>
          <a:ext cx="390525" cy="53028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417898\Desktop\DOC%20PDF\routing_instructions_en_v.208_dec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guidelines"/>
      <sheetName val="Routing guidelines"/>
      <sheetName val="ROUTING"/>
      <sheetName val="US &amp; CA Customs Brokers"/>
      <sheetName val="CCI-SAMPLE"/>
      <sheetName val="BOL-SAMPLE"/>
      <sheetName val="Parcels &lt; 150 Lbs Matrix"/>
      <sheetName val="LTL Matrix"/>
      <sheetName val="Settings"/>
    </sheetNames>
    <sheetDataSet>
      <sheetData sheetId="0"/>
      <sheetData sheetId="1"/>
      <sheetData sheetId="2">
        <row r="7">
          <cell r="C7" t="str">
            <v>US</v>
          </cell>
        </row>
      </sheetData>
      <sheetData sheetId="3"/>
      <sheetData sheetId="4"/>
      <sheetData sheetId="5"/>
      <sheetData sheetId="6"/>
      <sheetData sheetId="7"/>
      <sheetData sheetId="8">
        <row r="5">
          <cell r="AG5" t="str">
            <v>Custom broker : Livingston International</v>
          </cell>
        </row>
        <row r="8">
          <cell r="AM8" t="str">
            <v>Other carrier : DHL Global Forwarding</v>
          </cell>
        </row>
        <row r="9">
          <cell r="AM9" t="str">
            <v>Ics.phn@dhl.com / crystal.harrison@dhl.com</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3888892" createdVersion="4" refreshedVersion="4" minRefreshableVersion="3" recordCount="90" xr:uid="{00000000-000A-0000-FFFF-FFFF00000000}">
  <cacheSource type="worksheet">
    <worksheetSource ref="D304:D394" sheet="LTL Matrix"/>
  </cacheSource>
  <cacheFields count="1">
    <cacheField name="Origin" numFmtId="0">
      <sharedItems containsBlank="1" count="15">
        <s v="QC GOA -&gt; G9X"/>
        <s v="QC H0H -&gt; H9X"/>
        <s v="QC (Québec City) G1X 3W1"/>
        <s v="ON L0A -&gt; L9Z"/>
        <s v="ON Exept L0A -&gt; L9Z"/>
        <s v="BC"/>
        <s v="AB"/>
        <s v="SK"/>
        <s v="MB"/>
        <s v="NB"/>
        <s v="NS"/>
        <s v="NL"/>
        <m/>
        <s v="atest" u="1"/>
        <s v="tes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4236108" createdVersion="4" refreshedVersion="4" minRefreshableVersion="3" recordCount="299" xr:uid="{00000000-000A-0000-FFFF-FFFF01000000}">
  <cacheSource type="worksheet">
    <worksheetSource ref="D4:D303" sheet="LTL Matrix"/>
  </cacheSource>
  <cacheFields count="1">
    <cacheField name="Origin" numFmtId="0">
      <sharedItems containsBlank="1" count="63">
        <s v="AK"/>
        <s v="AL"/>
        <s v="AR"/>
        <s v="AZ"/>
        <s v="CA"/>
        <s v="CO"/>
        <s v="CT"/>
        <s v="DC 20001:20039"/>
        <s v="DC 20042:20599"/>
        <s v="DE"/>
        <s v="FL"/>
        <s v="GA"/>
        <s v="HI"/>
        <s v="IA 50001:52809"/>
        <s v="IA 68119:68120"/>
        <s v="ID"/>
        <s v="IL"/>
        <s v="IN"/>
        <s v="KS"/>
        <s v="KY"/>
        <s v="LA"/>
        <s v="MA 01001:02791"/>
        <s v="MA 05501:05544"/>
        <s v="MD 20335:20797"/>
        <s v="MD 20812:21930"/>
        <s v="ME"/>
        <s v="MI"/>
        <s v="MN"/>
        <s v="MO"/>
        <s v="MS"/>
        <s v="MT"/>
        <s v="NC"/>
        <s v="ND"/>
        <s v="NE"/>
        <s v="NH"/>
        <s v="NJ"/>
        <s v="NM"/>
        <s v="NV"/>
        <s v="NY 06390:06390"/>
        <s v="NY 10001:14975"/>
        <s v="OH"/>
        <s v="OK"/>
        <s v="OR"/>
        <s v="PA"/>
        <s v="RI"/>
        <s v="SC"/>
        <s v="SD"/>
        <s v="TN"/>
        <s v="TX 75001:75501"/>
        <s v="TX 75503:79999"/>
        <s v="TX 88510:88589"/>
        <s v="UT"/>
        <s v="VA 20040:20167"/>
        <s v="VA 22001:24658"/>
        <s v="VT 05001:05495"/>
        <s v="VT 05601:05907"/>
        <s v="WA"/>
        <s v="WI"/>
        <s v="WV"/>
        <s v="WY"/>
        <m/>
        <s v="atest" u="1"/>
        <s v="test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
  <r>
    <x v="0"/>
  </r>
  <r>
    <x v="1"/>
  </r>
  <r>
    <x v="2"/>
  </r>
  <r>
    <x v="3"/>
  </r>
  <r>
    <x v="4"/>
  </r>
  <r>
    <x v="5"/>
  </r>
  <r>
    <x v="6"/>
  </r>
  <r>
    <x v="7"/>
  </r>
  <r>
    <x v="8"/>
  </r>
  <r>
    <x v="9"/>
  </r>
  <r>
    <x v="10"/>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pivotCacheRecords>
</file>

<file path=xl/pivotCache/pivotCacheRecords2.xml><?xml version="1.0" encoding="utf-8"?>
<pivotCacheRecords xmlns="http://schemas.openxmlformats.org/spreadsheetml/2006/main" xmlns:r="http://schemas.openxmlformats.org/officeDocument/2006/relationships" count="299">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6"/>
  </r>
  <r>
    <x v="47"/>
  </r>
  <r>
    <x v="48"/>
  </r>
  <r>
    <x v="49"/>
  </r>
  <r>
    <x v="50"/>
  </r>
  <r>
    <x v="51"/>
  </r>
  <r>
    <x v="52"/>
  </r>
  <r>
    <x v="53"/>
  </r>
  <r>
    <x v="54"/>
  </r>
  <r>
    <x v="55"/>
  </r>
  <r>
    <x v="56"/>
  </r>
  <r>
    <x v="57"/>
  </r>
  <r>
    <x v="58"/>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eau croisé dynamique4" cacheId="0" applyNumberFormats="0" applyBorderFormats="0" applyFontFormats="0" applyPatternFormats="0" applyAlignmentFormats="0" applyWidthHeightFormats="1" dataCaption="Valeurs" showMissing="0" updatedVersion="4" minRefreshableVersion="3" rowGrandTotals="0" colGrandTotals="0" itemPrintTitles="1" createdVersion="4" indent="0" outline="1" outlineData="1" multipleFieldFilters="0" rowHeaderCaption="CA" fieldListSortAscending="1">
  <location ref="AE5:AE18" firstHeaderRow="1" firstDataRow="1" firstDataCol="1"/>
  <pivotFields count="1">
    <pivotField axis="axisRow" showAll="0" sortType="ascending" defaultSubtotal="0">
      <items count="15">
        <item x="6"/>
        <item m="1" x="13"/>
        <item x="5"/>
        <item x="8"/>
        <item x="9"/>
        <item x="11"/>
        <item x="10"/>
        <item x="4"/>
        <item x="3"/>
        <item x="2"/>
        <item x="0"/>
        <item x="1"/>
        <item x="7"/>
        <item m="1" x="14"/>
        <item x="12"/>
      </items>
    </pivotField>
  </pivotFields>
  <rowFields count="1">
    <field x="0"/>
  </rowFields>
  <rowItems count="13">
    <i>
      <x/>
    </i>
    <i>
      <x v="2"/>
    </i>
    <i>
      <x v="3"/>
    </i>
    <i>
      <x v="4"/>
    </i>
    <i>
      <x v="5"/>
    </i>
    <i>
      <x v="6"/>
    </i>
    <i>
      <x v="7"/>
    </i>
    <i>
      <x v="8"/>
    </i>
    <i>
      <x v="9"/>
    </i>
    <i>
      <x v="10"/>
    </i>
    <i>
      <x v="11"/>
    </i>
    <i>
      <x v="12"/>
    </i>
    <i>
      <x v="14"/>
    </i>
  </rowItems>
  <colItems count="1">
    <i/>
  </colItems>
  <formats count="2">
    <format dxfId="79">
      <pivotArea type="all" dataOnly="0" outline="0" fieldPosition="0"/>
    </format>
    <format dxfId="78">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eau croisé dynamique3" cacheId="1" applyNumberFormats="0" applyBorderFormats="0" applyFontFormats="0" applyPatternFormats="0" applyAlignmentFormats="0" applyWidthHeightFormats="1" dataCaption="Valeurs" updatedVersion="4" minRefreshableVersion="3" rowGrandTotals="0" colGrandTotals="0" itemPrintTitles="1" createdVersion="4" indent="0" outline="1" outlineData="1" multipleFieldFilters="0" rowHeaderCaption="US" fieldListSortAscending="1">
  <location ref="AD5:AD66" firstHeaderRow="1" firstDataRow="1" firstDataCol="1"/>
  <pivotFields count="1">
    <pivotField axis="axisRow" showAll="0" sortType="ascending" defaultSubtotal="0">
      <items count="63">
        <item x="0"/>
        <item x="1"/>
        <item x="2"/>
        <item m="1" x="6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m="1" x="62"/>
        <item x="47"/>
        <item x="48"/>
        <item x="49"/>
        <item x="50"/>
        <item x="51"/>
        <item x="52"/>
        <item x="53"/>
        <item x="54"/>
        <item x="55"/>
        <item x="56"/>
        <item x="57"/>
        <item x="58"/>
        <item x="59"/>
        <item x="60"/>
      </items>
    </pivotField>
  </pivotFields>
  <rowFields count="1">
    <field x="0"/>
  </rowFields>
  <rowItems count="61">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8"/>
    </i>
    <i>
      <x v="59"/>
    </i>
    <i>
      <x v="60"/>
    </i>
    <i>
      <x v="61"/>
    </i>
    <i>
      <x v="62"/>
    </i>
  </rowItems>
  <colItems count="1">
    <i/>
  </colItems>
  <formats count="2">
    <format dxfId="81">
      <pivotArea type="all" dataOnly="0" outline="0" fieldPosition="0"/>
    </format>
    <format dxfId="80">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Ics.phn@dhl.com" TargetMode="External"/><Relationship Id="rId7"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Ics.phn@dhl.com" TargetMode="External"/><Relationship Id="rId5" Type="http://schemas.openxmlformats.org/officeDocument/2006/relationships/hyperlink" Target="mailto:BUFCPAMAIN_B@ftn.fedex.com" TargetMode="External"/><Relationship Id="rId4" Type="http://schemas.openxmlformats.org/officeDocument/2006/relationships/hyperlink" Target="mailto:BUFCPAMAIN_B@ftn.fedex.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FTN_SBP_MEMVOLVO1_fedex.com@corp.ds.fedex.com" TargetMode="External"/><Relationship Id="rId7" Type="http://schemas.openxmlformats.org/officeDocument/2006/relationships/hyperlink" Target="mailto:opsho@buckland.com" TargetMode="External"/><Relationship Id="rId2" Type="http://schemas.openxmlformats.org/officeDocument/2006/relationships/hyperlink" Target="mailto:Volvo.lrd.nb@dhl.com" TargetMode="External"/><Relationship Id="rId1" Type="http://schemas.openxmlformats.org/officeDocument/2006/relationships/hyperlink" Target="mailto:Ics.phn@dhl.com" TargetMode="External"/><Relationship Id="rId6" Type="http://schemas.openxmlformats.org/officeDocument/2006/relationships/hyperlink" Target="mailto:lrd.imp.team1@dhl.com" TargetMode="External"/><Relationship Id="rId5" Type="http://schemas.openxmlformats.org/officeDocument/2006/relationships/hyperlink" Target="mailto:rakirkwood@fedex.com" TargetMode="External"/><Relationship Id="rId4" Type="http://schemas.openxmlformats.org/officeDocument/2006/relationships/hyperlink" Target="mailto:volvogroup@johnsjames.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J182"/>
  <sheetViews>
    <sheetView showGridLines="0" topLeftCell="A13" workbookViewId="0">
      <selection activeCell="N19" sqref="N19"/>
    </sheetView>
  </sheetViews>
  <sheetFormatPr baseColWidth="10" defaultColWidth="11.453125" defaultRowHeight="14.5"/>
  <cols>
    <col min="1" max="184" width="4.7265625" customWidth="1"/>
  </cols>
  <sheetData>
    <row r="1" spans="1:36" ht="6" customHeight="1">
      <c r="A1" s="132"/>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row>
    <row r="2" spans="1:36" ht="18.5">
      <c r="A2" s="108" t="s">
        <v>242</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row>
    <row r="3" spans="1:36" ht="6" customHeight="1">
      <c r="A3" s="13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row>
    <row r="5" spans="1:36">
      <c r="B5" s="136" t="s">
        <v>251</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row>
    <row r="7" spans="1:36" ht="15.5">
      <c r="B7" s="157" t="s">
        <v>270</v>
      </c>
      <c r="C7" s="158"/>
      <c r="D7" s="158"/>
      <c r="E7" s="158"/>
    </row>
    <row r="8" spans="1:36" ht="15.5">
      <c r="B8" s="134"/>
    </row>
    <row r="9" spans="1:36" ht="15.5">
      <c r="B9" s="134" t="s">
        <v>271</v>
      </c>
    </row>
    <row r="11" spans="1:36" ht="15.5">
      <c r="A11" s="134">
        <v>1</v>
      </c>
      <c r="B11" s="134" t="s">
        <v>243</v>
      </c>
      <c r="C11" s="133"/>
      <c r="D11" s="133"/>
      <c r="E11" s="133"/>
      <c r="F11" s="133"/>
      <c r="G11" s="133"/>
      <c r="H11" s="135"/>
      <c r="I11" s="135"/>
      <c r="J11" s="135"/>
      <c r="K11" s="135"/>
      <c r="L11" s="135"/>
      <c r="M11" s="135"/>
    </row>
    <row r="12" spans="1:36">
      <c r="B12" t="s">
        <v>252</v>
      </c>
    </row>
    <row r="13" spans="1:36">
      <c r="B13" t="s">
        <v>253</v>
      </c>
    </row>
    <row r="29" spans="1:2" ht="15.5">
      <c r="A29" s="134">
        <v>2</v>
      </c>
      <c r="B29" s="134" t="s">
        <v>246</v>
      </c>
    </row>
    <row r="30" spans="1:2">
      <c r="B30" t="s">
        <v>254</v>
      </c>
    </row>
    <row r="31" spans="1:2">
      <c r="B31" t="s">
        <v>255</v>
      </c>
    </row>
    <row r="41" spans="1:2" ht="15.5">
      <c r="A41" s="134">
        <v>3</v>
      </c>
      <c r="B41" s="134" t="s">
        <v>249</v>
      </c>
    </row>
    <row r="42" spans="1:2">
      <c r="B42" t="s">
        <v>258</v>
      </c>
    </row>
    <row r="68" spans="2:3">
      <c r="B68" t="s">
        <v>259</v>
      </c>
    </row>
    <row r="69" spans="2:3">
      <c r="B69" s="137" t="s">
        <v>260</v>
      </c>
      <c r="C69" t="s">
        <v>262</v>
      </c>
    </row>
    <row r="70" spans="2:3">
      <c r="B70" s="137" t="s">
        <v>261</v>
      </c>
      <c r="C70" t="s">
        <v>263</v>
      </c>
    </row>
    <row r="71" spans="2:3">
      <c r="B71" s="137"/>
    </row>
    <row r="72" spans="2:3">
      <c r="B72" s="129" t="s">
        <v>264</v>
      </c>
    </row>
    <row r="73" spans="2:3">
      <c r="B73" s="137"/>
    </row>
    <row r="74" spans="2:3">
      <c r="B74" s="137"/>
    </row>
    <row r="75" spans="2:3">
      <c r="B75" s="137"/>
    </row>
    <row r="76" spans="2:3">
      <c r="B76" s="137"/>
    </row>
    <row r="77" spans="2:3">
      <c r="B77" s="137"/>
    </row>
    <row r="78" spans="2:3">
      <c r="B78" s="137"/>
    </row>
    <row r="79" spans="2:3">
      <c r="B79" s="137"/>
    </row>
    <row r="80" spans="2:3">
      <c r="B80" s="137"/>
    </row>
    <row r="81" spans="2:2">
      <c r="B81" s="137"/>
    </row>
    <row r="82" spans="2:2">
      <c r="B82" s="137"/>
    </row>
    <row r="83" spans="2:2">
      <c r="B83" s="137"/>
    </row>
    <row r="84" spans="2:2">
      <c r="B84" s="137"/>
    </row>
    <row r="85" spans="2:2">
      <c r="B85" s="137"/>
    </row>
    <row r="86" spans="2:2">
      <c r="B86" s="129" t="s">
        <v>269</v>
      </c>
    </row>
    <row r="87" spans="2:2">
      <c r="B87" s="129" t="s">
        <v>265</v>
      </c>
    </row>
    <row r="88" spans="2:2">
      <c r="B88" s="129" t="s">
        <v>266</v>
      </c>
    </row>
    <row r="89" spans="2:2">
      <c r="B89" s="129"/>
    </row>
    <row r="90" spans="2:2">
      <c r="B90" s="138" t="s">
        <v>272</v>
      </c>
    </row>
    <row r="91" spans="2:2">
      <c r="B91" s="138" t="s">
        <v>279</v>
      </c>
    </row>
    <row r="92" spans="2:2">
      <c r="B92" s="129"/>
    </row>
    <row r="93" spans="2:2">
      <c r="B93" s="129"/>
    </row>
    <row r="94" spans="2:2">
      <c r="B94" s="129"/>
    </row>
    <row r="95" spans="2:2">
      <c r="B95" s="129"/>
    </row>
    <row r="96" spans="2:2">
      <c r="B96" s="129"/>
    </row>
    <row r="97" spans="1:2">
      <c r="B97" s="129"/>
    </row>
    <row r="98" spans="1:2">
      <c r="B98" s="129"/>
    </row>
    <row r="99" spans="1:2">
      <c r="B99" s="129"/>
    </row>
    <row r="100" spans="1:2">
      <c r="B100" s="129"/>
    </row>
    <row r="101" spans="1:2">
      <c r="B101" s="129"/>
    </row>
    <row r="102" spans="1:2">
      <c r="B102" s="129"/>
    </row>
    <row r="103" spans="1:2">
      <c r="B103" s="129"/>
    </row>
    <row r="104" spans="1:2">
      <c r="B104" s="129"/>
    </row>
    <row r="105" spans="1:2">
      <c r="B105" s="129"/>
    </row>
    <row r="106" spans="1:2">
      <c r="B106" s="129"/>
    </row>
    <row r="107" spans="1:2">
      <c r="B107" s="129"/>
    </row>
    <row r="108" spans="1:2">
      <c r="B108" s="137"/>
    </row>
    <row r="109" spans="1:2" ht="15.5">
      <c r="A109" s="134">
        <v>4</v>
      </c>
      <c r="B109" s="134" t="s">
        <v>250</v>
      </c>
    </row>
    <row r="111" spans="1:2">
      <c r="B111" t="s">
        <v>267</v>
      </c>
    </row>
    <row r="147" spans="2:2">
      <c r="B147" s="129" t="s">
        <v>268</v>
      </c>
    </row>
    <row r="148" spans="2:2">
      <c r="B148" s="129" t="s">
        <v>265</v>
      </c>
    </row>
    <row r="149" spans="2:2">
      <c r="B149" s="129" t="s">
        <v>266</v>
      </c>
    </row>
    <row r="151" spans="2:2">
      <c r="B151" s="139" t="s">
        <v>272</v>
      </c>
    </row>
    <row r="152" spans="2:2">
      <c r="B152" s="138" t="s">
        <v>273</v>
      </c>
    </row>
    <row r="182" spans="2:2">
      <c r="B182" s="138" t="s">
        <v>274</v>
      </c>
    </row>
  </sheetData>
  <sheetProtection algorithmName="SHA-512" hashValue="ZozuqtmhJcHjP6t2GWx8gcwPPL9dSsjwLqVGz3hT4ryslmHr7naEIAR8wUUuZNGolHB1FDbDoPio2Zi50T/VWw==" saltValue="LQR7dqk7pxXTOQqd4ai8s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249977111117893"/>
  </sheetPr>
  <dimension ref="B4:AP348"/>
  <sheetViews>
    <sheetView showGridLines="0" topLeftCell="I1" zoomScale="70" zoomScaleNormal="70" workbookViewId="0">
      <selection activeCell="AG6" sqref="AG6:AK7"/>
    </sheetView>
  </sheetViews>
  <sheetFormatPr baseColWidth="10" defaultColWidth="11.453125" defaultRowHeight="14.5"/>
  <cols>
    <col min="1" max="1" width="3.453125" customWidth="1"/>
    <col min="2" max="2" width="13.54296875" bestFit="1" customWidth="1"/>
    <col min="3" max="3" width="23" bestFit="1" customWidth="1"/>
    <col min="4" max="4" width="31" bestFit="1" customWidth="1"/>
    <col min="5" max="5" width="3.7265625" customWidth="1"/>
    <col min="6" max="6" width="11.7265625" bestFit="1" customWidth="1"/>
    <col min="7" max="7" width="24.26953125" bestFit="1" customWidth="1"/>
    <col min="8" max="8" width="30.26953125" customWidth="1"/>
    <col min="9" max="9" width="11.7265625" bestFit="1" customWidth="1"/>
    <col min="10" max="10" width="4.1796875" customWidth="1"/>
    <col min="13" max="13" width="8.7265625" customWidth="1"/>
    <col min="14" max="14" width="4.7265625" customWidth="1"/>
    <col min="15" max="19" width="9" customWidth="1"/>
    <col min="20" max="20" width="4.81640625" customWidth="1"/>
    <col min="21" max="21" width="4.26953125" bestFit="1" customWidth="1"/>
    <col min="22" max="22" width="4.54296875" bestFit="1" customWidth="1"/>
    <col min="23" max="23" width="25" bestFit="1" customWidth="1"/>
    <col min="24" max="24" width="4.26953125" customWidth="1"/>
    <col min="25" max="25" width="5.453125" bestFit="1" customWidth="1"/>
    <col min="26" max="26" width="5.81640625" bestFit="1" customWidth="1"/>
    <col min="27" max="27" width="25" bestFit="1" customWidth="1"/>
    <col min="28" max="28" width="4.26953125" customWidth="1"/>
    <col min="29" max="29" width="8.1796875" bestFit="1" customWidth="1"/>
    <col min="30" max="30" width="23.7265625" customWidth="1"/>
    <col min="31" max="31" width="26.1796875" customWidth="1"/>
    <col min="32" max="32" width="4.453125" customWidth="1"/>
  </cols>
  <sheetData>
    <row r="4" spans="2:42" ht="15" customHeight="1">
      <c r="AC4" s="122" t="s">
        <v>213</v>
      </c>
      <c r="AD4" s="121"/>
      <c r="AE4" s="121"/>
    </row>
    <row r="5" spans="2:42" ht="15" customHeight="1">
      <c r="B5" s="38" t="s">
        <v>244</v>
      </c>
      <c r="C5" s="38"/>
      <c r="D5" s="38"/>
      <c r="E5" s="54"/>
      <c r="F5" s="38" t="s">
        <v>245</v>
      </c>
      <c r="G5" s="38"/>
      <c r="H5" s="38"/>
      <c r="I5" s="38"/>
      <c r="J5" s="54"/>
      <c r="K5" s="38" t="s">
        <v>103</v>
      </c>
      <c r="L5" s="38"/>
      <c r="M5" s="38"/>
      <c r="N5" s="54"/>
      <c r="O5" s="38" t="s">
        <v>104</v>
      </c>
      <c r="P5" s="38"/>
      <c r="Q5" s="38"/>
      <c r="R5" s="38"/>
      <c r="S5" s="38"/>
      <c r="T5" s="54"/>
      <c r="U5" s="38" t="s">
        <v>247</v>
      </c>
      <c r="V5" s="38"/>
      <c r="W5" s="38"/>
      <c r="X5" s="54"/>
      <c r="Y5" s="112" t="s">
        <v>248</v>
      </c>
      <c r="Z5" s="112"/>
      <c r="AA5" s="112"/>
      <c r="AB5" s="54"/>
      <c r="AC5" s="112" t="s">
        <v>76</v>
      </c>
      <c r="AD5" s="142" t="s">
        <v>68</v>
      </c>
      <c r="AE5" s="142" t="s">
        <v>1</v>
      </c>
      <c r="AG5" s="785" t="s">
        <v>308</v>
      </c>
      <c r="AH5" s="785"/>
      <c r="AI5" s="785"/>
      <c r="AJ5" s="785"/>
      <c r="AK5" s="785"/>
      <c r="AM5" s="785" t="s">
        <v>307</v>
      </c>
      <c r="AN5" s="785"/>
      <c r="AO5" s="785"/>
      <c r="AP5" s="785"/>
    </row>
    <row r="6" spans="2:42" ht="15" customHeight="1">
      <c r="B6" s="30"/>
      <c r="C6" s="33" t="s">
        <v>1</v>
      </c>
      <c r="D6" s="32" t="s">
        <v>68</v>
      </c>
      <c r="E6" s="54"/>
      <c r="F6" s="32" t="s">
        <v>89</v>
      </c>
      <c r="G6" s="32" t="s">
        <v>57</v>
      </c>
      <c r="H6" s="32" t="s">
        <v>58</v>
      </c>
      <c r="I6" s="32" t="s">
        <v>230</v>
      </c>
      <c r="J6" s="54"/>
      <c r="K6" s="53" t="s">
        <v>99</v>
      </c>
      <c r="L6" s="53"/>
      <c r="M6" s="53"/>
      <c r="N6" s="54"/>
      <c r="O6" s="53" t="s">
        <v>108</v>
      </c>
      <c r="P6" s="53"/>
      <c r="Q6" s="53"/>
      <c r="R6" s="10"/>
      <c r="S6" s="10"/>
      <c r="T6" s="54"/>
      <c r="U6" s="10" t="s">
        <v>68</v>
      </c>
      <c r="V6" s="10" t="s">
        <v>7</v>
      </c>
      <c r="W6" s="10" t="s">
        <v>117</v>
      </c>
      <c r="X6" s="54"/>
      <c r="Y6" s="12" t="s">
        <v>1</v>
      </c>
      <c r="Z6" s="12" t="s">
        <v>69</v>
      </c>
      <c r="AA6" s="111" t="s">
        <v>67</v>
      </c>
      <c r="AB6" s="54"/>
      <c r="AC6" s="109" t="str">
        <f>+IF(ROUTING!$C$7="CA",AE6,AD6)</f>
        <v>AB</v>
      </c>
      <c r="AD6" s="129" t="s">
        <v>6</v>
      </c>
      <c r="AE6" s="129" t="s">
        <v>72</v>
      </c>
      <c r="AG6" t="s">
        <v>503</v>
      </c>
      <c r="AM6" t="s">
        <v>504</v>
      </c>
    </row>
    <row r="7" spans="2:42" ht="15" customHeight="1">
      <c r="B7" s="35" t="s">
        <v>88</v>
      </c>
      <c r="C7" s="36" t="s">
        <v>281</v>
      </c>
      <c r="D7" s="37" t="s">
        <v>505</v>
      </c>
      <c r="E7" s="54"/>
      <c r="F7" s="31"/>
      <c r="G7" s="31"/>
      <c r="H7" s="31"/>
      <c r="I7" s="31"/>
      <c r="J7" s="54"/>
      <c r="K7" s="53" t="s">
        <v>100</v>
      </c>
      <c r="L7" s="53"/>
      <c r="M7" s="53"/>
      <c r="N7" s="54"/>
      <c r="O7" s="53" t="s">
        <v>105</v>
      </c>
      <c r="P7" s="53"/>
      <c r="Q7" s="53"/>
      <c r="R7" s="10"/>
      <c r="S7" s="10"/>
      <c r="T7" s="54"/>
      <c r="U7" s="10" t="s">
        <v>68</v>
      </c>
      <c r="V7" s="10" t="s">
        <v>6</v>
      </c>
      <c r="W7" s="10" t="s">
        <v>118</v>
      </c>
      <c r="X7" s="54"/>
      <c r="Y7" s="12" t="s">
        <v>1</v>
      </c>
      <c r="Z7" s="12" t="s">
        <v>70</v>
      </c>
      <c r="AA7" s="111" t="s">
        <v>214</v>
      </c>
      <c r="AB7" s="54"/>
      <c r="AC7" s="109" t="str">
        <f>+IF(ROUTING!$C$7="CA",AE7,AD7)</f>
        <v>BC</v>
      </c>
      <c r="AD7" s="129" t="s">
        <v>7</v>
      </c>
      <c r="AE7" s="129" t="s">
        <v>71</v>
      </c>
      <c r="AG7" s="190" t="s">
        <v>502</v>
      </c>
      <c r="AM7" t="s">
        <v>511</v>
      </c>
    </row>
    <row r="8" spans="2:42" ht="15" customHeight="1">
      <c r="B8" s="30" t="s">
        <v>86</v>
      </c>
      <c r="C8" s="34" t="s">
        <v>282</v>
      </c>
      <c r="D8" s="31" t="s">
        <v>506</v>
      </c>
      <c r="E8" s="54"/>
      <c r="F8" s="31" t="s">
        <v>11</v>
      </c>
      <c r="G8" s="31" t="s">
        <v>59</v>
      </c>
      <c r="H8" s="31" t="s">
        <v>60</v>
      </c>
      <c r="I8" s="31" t="s">
        <v>234</v>
      </c>
      <c r="J8" s="54"/>
      <c r="K8" s="53" t="s">
        <v>101</v>
      </c>
      <c r="L8" s="53"/>
      <c r="M8" s="53"/>
      <c r="N8" s="54"/>
      <c r="O8" s="53" t="s">
        <v>106</v>
      </c>
      <c r="P8" s="53"/>
      <c r="Q8" s="53"/>
      <c r="R8" s="10"/>
      <c r="S8" s="10"/>
      <c r="T8" s="54"/>
      <c r="U8" s="10" t="s">
        <v>68</v>
      </c>
      <c r="V8" s="10" t="s">
        <v>13</v>
      </c>
      <c r="W8" s="10" t="s">
        <v>119</v>
      </c>
      <c r="X8" s="54"/>
      <c r="Y8" s="12" t="s">
        <v>1</v>
      </c>
      <c r="Z8" s="12" t="s">
        <v>71</v>
      </c>
      <c r="AA8" s="111" t="s">
        <v>91</v>
      </c>
      <c r="AB8" s="54"/>
      <c r="AC8" s="109" t="str">
        <f>+IF(ROUTING!$C$7="CA",AE8,AD8)</f>
        <v>MB</v>
      </c>
      <c r="AD8" s="129" t="s">
        <v>12</v>
      </c>
      <c r="AE8" s="129" t="s">
        <v>170</v>
      </c>
      <c r="AM8" s="166" t="s">
        <v>470</v>
      </c>
    </row>
    <row r="9" spans="2:42" ht="15" customHeight="1">
      <c r="B9" s="30" t="s">
        <v>77</v>
      </c>
      <c r="C9" s="34" t="s">
        <v>283</v>
      </c>
      <c r="D9" s="31" t="s">
        <v>507</v>
      </c>
      <c r="E9" s="54"/>
      <c r="F9" s="31" t="s">
        <v>43</v>
      </c>
      <c r="G9" s="31" t="s">
        <v>61</v>
      </c>
      <c r="H9" s="31" t="s">
        <v>215</v>
      </c>
      <c r="I9" s="31" t="s">
        <v>238</v>
      </c>
      <c r="J9" s="54"/>
      <c r="K9" s="10" t="s">
        <v>102</v>
      </c>
      <c r="L9" s="10"/>
      <c r="M9" s="10"/>
      <c r="N9" s="54"/>
      <c r="O9" s="10" t="s">
        <v>107</v>
      </c>
      <c r="P9" s="10"/>
      <c r="Q9" s="10"/>
      <c r="R9" s="10"/>
      <c r="S9" s="10"/>
      <c r="T9" s="54"/>
      <c r="U9" s="10" t="s">
        <v>68</v>
      </c>
      <c r="V9" s="10" t="s">
        <v>12</v>
      </c>
      <c r="W9" s="10" t="s">
        <v>120</v>
      </c>
      <c r="X9" s="54"/>
      <c r="Y9" s="12" t="s">
        <v>1</v>
      </c>
      <c r="Z9" s="12" t="s">
        <v>72</v>
      </c>
      <c r="AA9" s="111" t="s">
        <v>92</v>
      </c>
      <c r="AB9" s="54"/>
      <c r="AC9" s="109" t="str">
        <f>+IF(ROUTING!$C$7="CA",AE9,AD9)</f>
        <v>NB</v>
      </c>
      <c r="AD9" s="129" t="s">
        <v>13</v>
      </c>
      <c r="AE9" s="129" t="s">
        <v>74</v>
      </c>
      <c r="AM9" t="s">
        <v>512</v>
      </c>
    </row>
    <row r="10" spans="2:42" ht="15" customHeight="1">
      <c r="B10" s="30" t="s">
        <v>87</v>
      </c>
      <c r="C10" s="52" t="s">
        <v>306</v>
      </c>
      <c r="D10" s="51" t="s">
        <v>502</v>
      </c>
      <c r="E10" s="54"/>
      <c r="F10" s="31" t="s">
        <v>9</v>
      </c>
      <c r="G10" s="31" t="s">
        <v>62</v>
      </c>
      <c r="H10" s="31" t="s">
        <v>216</v>
      </c>
      <c r="I10" s="31" t="s">
        <v>234</v>
      </c>
      <c r="J10" s="54"/>
      <c r="K10" s="10" t="s">
        <v>176</v>
      </c>
      <c r="L10" s="10"/>
      <c r="M10" s="10"/>
      <c r="N10" s="54"/>
      <c r="O10" s="10" t="s">
        <v>177</v>
      </c>
      <c r="P10" s="10"/>
      <c r="Q10" s="10"/>
      <c r="R10" s="10"/>
      <c r="S10" s="10"/>
      <c r="T10" s="54"/>
      <c r="U10" s="10" t="s">
        <v>68</v>
      </c>
      <c r="V10" s="10" t="s">
        <v>1</v>
      </c>
      <c r="W10" s="10" t="s">
        <v>121</v>
      </c>
      <c r="X10" s="54"/>
      <c r="Y10" s="12" t="s">
        <v>1</v>
      </c>
      <c r="Z10" s="12" t="s">
        <v>73</v>
      </c>
      <c r="AA10" s="111" t="s">
        <v>169</v>
      </c>
      <c r="AB10" s="54"/>
      <c r="AC10" s="109" t="str">
        <f>+IF(ROUTING!$C$7="CA",AE10,AD10)</f>
        <v>NL</v>
      </c>
      <c r="AD10" s="129" t="s">
        <v>1</v>
      </c>
      <c r="AE10" s="129" t="s">
        <v>174</v>
      </c>
      <c r="AM10" s="191" t="s">
        <v>306</v>
      </c>
    </row>
    <row r="11" spans="2:42" ht="15" customHeight="1">
      <c r="B11" s="54"/>
      <c r="C11" s="159"/>
      <c r="D11" s="159"/>
      <c r="E11" s="54"/>
      <c r="F11" s="31"/>
      <c r="G11" s="31"/>
      <c r="H11" s="31"/>
      <c r="I11" s="31"/>
      <c r="J11" s="54"/>
      <c r="K11" s="10"/>
      <c r="L11" s="10"/>
      <c r="M11" s="10"/>
      <c r="N11" s="54"/>
      <c r="O11" s="10"/>
      <c r="P11" s="10"/>
      <c r="Q11" s="10"/>
      <c r="R11" s="10"/>
      <c r="S11" s="10"/>
      <c r="T11" s="54"/>
      <c r="U11" s="10" t="s">
        <v>68</v>
      </c>
      <c r="V11" s="10" t="s">
        <v>15</v>
      </c>
      <c r="W11" s="10" t="s">
        <v>122</v>
      </c>
      <c r="X11" s="54"/>
      <c r="Y11" s="12" t="s">
        <v>1</v>
      </c>
      <c r="Z11" s="12" t="s">
        <v>170</v>
      </c>
      <c r="AA11" s="111" t="s">
        <v>171</v>
      </c>
      <c r="AB11" s="54"/>
      <c r="AC11" s="109" t="str">
        <f>+IF(ROUTING!$C$7="CA",AE11,AD11)</f>
        <v>NS</v>
      </c>
      <c r="AD11" s="129" t="s">
        <v>15</v>
      </c>
      <c r="AE11" s="129" t="s">
        <v>75</v>
      </c>
    </row>
    <row r="12" spans="2:42" ht="15" customHeight="1">
      <c r="B12" s="35" t="s">
        <v>88</v>
      </c>
      <c r="C12" s="36" t="s">
        <v>298</v>
      </c>
      <c r="D12" s="37" t="s">
        <v>505</v>
      </c>
      <c r="E12" s="54"/>
      <c r="F12" s="31" t="s">
        <v>8</v>
      </c>
      <c r="G12" s="31" t="s">
        <v>63</v>
      </c>
      <c r="H12" s="31" t="s">
        <v>64</v>
      </c>
      <c r="I12" s="31" t="s">
        <v>237</v>
      </c>
      <c r="J12" s="54"/>
      <c r="K12" s="54"/>
      <c r="L12" s="54"/>
      <c r="M12" s="54"/>
      <c r="N12" s="54"/>
      <c r="O12" s="54"/>
      <c r="P12" s="54"/>
      <c r="Q12" s="54"/>
      <c r="R12" s="54"/>
      <c r="S12" s="54"/>
      <c r="T12" s="54"/>
      <c r="U12" s="10" t="s">
        <v>68</v>
      </c>
      <c r="V12" s="10" t="s">
        <v>16</v>
      </c>
      <c r="W12" s="10" t="s">
        <v>123</v>
      </c>
      <c r="X12" s="54"/>
      <c r="Y12" s="12" t="s">
        <v>1</v>
      </c>
      <c r="Z12" s="12" t="s">
        <v>74</v>
      </c>
      <c r="AA12" s="111" t="s">
        <v>172</v>
      </c>
      <c r="AB12" s="54"/>
      <c r="AC12" s="109" t="str">
        <f>+IF(ROUTING!$C$7="CA",AE12,AD12)</f>
        <v>ON Exept L0A -&gt; L9Z</v>
      </c>
      <c r="AD12" s="129" t="s">
        <v>16</v>
      </c>
      <c r="AE12" s="129" t="s">
        <v>212</v>
      </c>
    </row>
    <row r="13" spans="2:42" ht="15" customHeight="1">
      <c r="B13" s="30" t="s">
        <v>86</v>
      </c>
      <c r="C13" s="34" t="s">
        <v>299</v>
      </c>
      <c r="D13" s="31" t="s">
        <v>506</v>
      </c>
      <c r="E13" s="54"/>
      <c r="F13" s="31" t="s">
        <v>10</v>
      </c>
      <c r="G13" s="31" t="s">
        <v>65</v>
      </c>
      <c r="H13" s="31" t="s">
        <v>90</v>
      </c>
      <c r="I13" s="31" t="s">
        <v>236</v>
      </c>
      <c r="J13" s="54"/>
      <c r="K13" s="54"/>
      <c r="L13" s="54"/>
      <c r="M13" s="54"/>
      <c r="N13" s="54"/>
      <c r="O13" s="54"/>
      <c r="P13" s="54"/>
      <c r="Q13" s="54"/>
      <c r="R13" s="54"/>
      <c r="S13" s="54"/>
      <c r="T13" s="54"/>
      <c r="U13" s="10" t="s">
        <v>68</v>
      </c>
      <c r="V13" s="10" t="s">
        <v>17</v>
      </c>
      <c r="W13" s="10" t="s">
        <v>124</v>
      </c>
      <c r="X13" s="54"/>
      <c r="Y13" s="12" t="s">
        <v>1</v>
      </c>
      <c r="Z13" s="12" t="s">
        <v>75</v>
      </c>
      <c r="AA13" s="111" t="s">
        <v>173</v>
      </c>
      <c r="AB13" s="54"/>
      <c r="AC13" s="109" t="str">
        <f>+IF(ROUTING!$C$7="CA",AE13,AD13)</f>
        <v>ON L0A -&gt; L9Z</v>
      </c>
      <c r="AD13" s="129" t="s">
        <v>191</v>
      </c>
      <c r="AE13" s="129" t="s">
        <v>211</v>
      </c>
    </row>
    <row r="14" spans="2:42" ht="15" customHeight="1">
      <c r="B14" s="30" t="s">
        <v>77</v>
      </c>
      <c r="C14" s="34" t="s">
        <v>299</v>
      </c>
      <c r="D14" s="31" t="s">
        <v>507</v>
      </c>
      <c r="E14" s="54"/>
      <c r="F14" s="31" t="s">
        <v>14</v>
      </c>
      <c r="G14" s="31" t="s">
        <v>14</v>
      </c>
      <c r="H14" s="31" t="s">
        <v>66</v>
      </c>
      <c r="I14" s="31" t="s">
        <v>235</v>
      </c>
      <c r="J14" s="54"/>
      <c r="K14" s="54"/>
      <c r="L14" s="54"/>
      <c r="M14" s="54"/>
      <c r="N14" s="54"/>
      <c r="O14" s="54"/>
      <c r="P14" s="54"/>
      <c r="Q14" s="54"/>
      <c r="R14" s="54"/>
      <c r="S14" s="54"/>
      <c r="T14" s="54"/>
      <c r="U14" s="10" t="s">
        <v>68</v>
      </c>
      <c r="V14" s="10" t="s">
        <v>18</v>
      </c>
      <c r="W14" s="10" t="s">
        <v>125</v>
      </c>
      <c r="X14" s="54"/>
      <c r="Y14" s="12" t="s">
        <v>1</v>
      </c>
      <c r="Z14" s="12" t="s">
        <v>174</v>
      </c>
      <c r="AA14" s="111" t="s">
        <v>175</v>
      </c>
      <c r="AB14" s="54"/>
      <c r="AC14" s="109" t="str">
        <f>+IF(ROUTING!$C$7="CA",AE14,AD14)</f>
        <v>QC (Québec City) G1X 3W1</v>
      </c>
      <c r="AD14" s="129" t="s">
        <v>192</v>
      </c>
      <c r="AE14" s="129" t="s">
        <v>210</v>
      </c>
    </row>
    <row r="15" spans="2:42" ht="15" customHeight="1">
      <c r="B15" s="30" t="s">
        <v>87</v>
      </c>
      <c r="C15" s="166" t="s">
        <v>305</v>
      </c>
      <c r="D15" s="51" t="s">
        <v>502</v>
      </c>
      <c r="E15" s="54"/>
      <c r="F15" s="31" t="s">
        <v>115</v>
      </c>
      <c r="G15" s="31" t="s">
        <v>115</v>
      </c>
      <c r="H15" s="31" t="s">
        <v>116</v>
      </c>
      <c r="I15" s="31" t="s">
        <v>239</v>
      </c>
      <c r="J15" s="54"/>
      <c r="K15" s="54"/>
      <c r="L15" s="54"/>
      <c r="M15" s="54"/>
      <c r="N15" s="54"/>
      <c r="O15" s="54"/>
      <c r="P15" s="54"/>
      <c r="Q15" s="54"/>
      <c r="R15" s="54"/>
      <c r="S15" s="54"/>
      <c r="T15" s="54"/>
      <c r="U15" s="10" t="s">
        <v>68</v>
      </c>
      <c r="V15" s="10" t="s">
        <v>0</v>
      </c>
      <c r="W15" s="10" t="s">
        <v>126</v>
      </c>
      <c r="X15" s="54"/>
      <c r="Y15" s="12" t="s">
        <v>1</v>
      </c>
      <c r="Z15" s="12" t="s">
        <v>189</v>
      </c>
      <c r="AA15" s="111" t="s">
        <v>223</v>
      </c>
      <c r="AB15" s="54"/>
      <c r="AC15" s="109" t="str">
        <f>+IF(ROUTING!$C$7="CA",AE15,AD15)</f>
        <v>QC GOA -&gt; G9X</v>
      </c>
      <c r="AD15" s="129" t="s">
        <v>18</v>
      </c>
      <c r="AE15" s="129" t="s">
        <v>208</v>
      </c>
    </row>
    <row r="16" spans="2:42" ht="15" customHeight="1">
      <c r="B16" s="54"/>
      <c r="C16" s="54"/>
      <c r="D16" s="54"/>
      <c r="E16" s="54"/>
      <c r="F16" s="31"/>
      <c r="G16" s="31"/>
      <c r="H16" s="31"/>
      <c r="I16" s="31"/>
      <c r="J16" s="54"/>
      <c r="K16" s="54"/>
      <c r="L16" s="54"/>
      <c r="M16" s="54"/>
      <c r="N16" s="54"/>
      <c r="O16" s="54"/>
      <c r="P16" s="54"/>
      <c r="Q16" s="54"/>
      <c r="R16" s="54"/>
      <c r="S16" s="54"/>
      <c r="T16" s="54"/>
      <c r="U16" s="10" t="s">
        <v>68</v>
      </c>
      <c r="V16" s="10" t="s">
        <v>19</v>
      </c>
      <c r="W16" s="10" t="s">
        <v>127</v>
      </c>
      <c r="X16" s="54"/>
      <c r="Y16" s="12" t="s">
        <v>1</v>
      </c>
      <c r="Z16" s="12" t="s">
        <v>224</v>
      </c>
      <c r="AA16" s="111" t="s">
        <v>225</v>
      </c>
      <c r="AB16" s="54"/>
      <c r="AC16" s="109" t="str">
        <f>+IF(ROUTING!$C$7="CA",AE16,AD16)</f>
        <v>QC H0H -&gt; H9X</v>
      </c>
      <c r="AD16" s="129" t="s">
        <v>0</v>
      </c>
      <c r="AE16" s="129" t="s">
        <v>209</v>
      </c>
    </row>
    <row r="17" spans="2:32" ht="15" customHeight="1">
      <c r="B17" s="54"/>
      <c r="C17" s="54"/>
      <c r="D17" s="54"/>
      <c r="E17" s="54"/>
      <c r="F17" s="31" t="s">
        <v>217</v>
      </c>
      <c r="G17" s="31" t="s">
        <v>218</v>
      </c>
      <c r="H17" s="31" t="s">
        <v>219</v>
      </c>
      <c r="I17" s="31" t="s">
        <v>239</v>
      </c>
      <c r="J17" s="54"/>
      <c r="K17" s="54"/>
      <c r="L17" s="54"/>
      <c r="M17" s="54"/>
      <c r="N17" s="54"/>
      <c r="O17" s="54"/>
      <c r="P17" s="54"/>
      <c r="Q17" s="54"/>
      <c r="R17" s="54"/>
      <c r="S17" s="54"/>
      <c r="T17" s="54"/>
      <c r="U17" s="10" t="s">
        <v>68</v>
      </c>
      <c r="V17" s="10" t="s">
        <v>20</v>
      </c>
      <c r="W17" s="10" t="s">
        <v>128</v>
      </c>
      <c r="X17" s="54"/>
      <c r="Y17" s="12" t="s">
        <v>1</v>
      </c>
      <c r="Z17" s="12" t="s">
        <v>226</v>
      </c>
      <c r="AA17" s="111" t="s">
        <v>227</v>
      </c>
      <c r="AB17" s="54"/>
      <c r="AC17" s="109" t="str">
        <f>+IF(ROUTING!$C$7="CA",AE17,AD17)</f>
        <v>SK</v>
      </c>
      <c r="AD17" s="129" t="s">
        <v>19</v>
      </c>
      <c r="AE17" s="129" t="s">
        <v>73</v>
      </c>
    </row>
    <row r="18" spans="2:32" ht="15" customHeight="1">
      <c r="B18" s="54"/>
      <c r="C18" s="54"/>
      <c r="D18" s="54"/>
      <c r="E18" s="54"/>
      <c r="F18" s="31" t="s">
        <v>220</v>
      </c>
      <c r="G18" s="31" t="s">
        <v>221</v>
      </c>
      <c r="H18" s="31"/>
      <c r="I18" s="31" t="s">
        <v>233</v>
      </c>
      <c r="J18" s="54"/>
      <c r="K18" s="54"/>
      <c r="L18" s="54"/>
      <c r="M18" s="54"/>
      <c r="N18" s="54"/>
      <c r="O18" s="54"/>
      <c r="P18" s="54"/>
      <c r="Q18" s="54"/>
      <c r="R18" s="54"/>
      <c r="S18" s="54"/>
      <c r="T18" s="54"/>
      <c r="U18" s="10" t="s">
        <v>68</v>
      </c>
      <c r="V18" s="10" t="s">
        <v>22</v>
      </c>
      <c r="W18" s="10" t="s">
        <v>129</v>
      </c>
      <c r="X18" s="54"/>
      <c r="Y18" s="12" t="s">
        <v>1</v>
      </c>
      <c r="Z18" s="12" t="s">
        <v>229</v>
      </c>
      <c r="AA18" s="111" t="s">
        <v>228</v>
      </c>
      <c r="AB18" s="54"/>
      <c r="AC18" s="109" t="str">
        <f>+IF(ROUTING!$C$7="CA",AE18,AD18)</f>
        <v>(vide)</v>
      </c>
      <c r="AD18" s="129" t="s">
        <v>20</v>
      </c>
      <c r="AE18" s="129" t="s">
        <v>240</v>
      </c>
    </row>
    <row r="19" spans="2:32" ht="15" customHeight="1">
      <c r="B19" s="54"/>
      <c r="C19" s="54"/>
      <c r="D19" s="54"/>
      <c r="E19" s="54"/>
      <c r="F19" s="31" t="s">
        <v>222</v>
      </c>
      <c r="G19" s="31" t="s">
        <v>231</v>
      </c>
      <c r="H19" s="31" t="s">
        <v>232</v>
      </c>
      <c r="I19" s="31" t="s">
        <v>234</v>
      </c>
      <c r="J19" s="2"/>
      <c r="K19" s="2"/>
      <c r="L19" s="2"/>
      <c r="M19" s="2"/>
      <c r="N19" s="54"/>
      <c r="O19" s="54"/>
      <c r="P19" s="54"/>
      <c r="Q19" s="54"/>
      <c r="R19" s="54"/>
      <c r="S19" s="54"/>
      <c r="T19" s="54"/>
      <c r="U19" s="10" t="s">
        <v>68</v>
      </c>
      <c r="V19" s="10" t="s">
        <v>2</v>
      </c>
      <c r="W19" s="10" t="s">
        <v>130</v>
      </c>
      <c r="X19" s="54"/>
      <c r="Y19" s="12"/>
      <c r="Z19" s="12"/>
      <c r="AA19" s="111"/>
      <c r="AB19" s="54"/>
      <c r="AC19" s="109">
        <f>+IF(ROUTING!$C$7="CA",AE19,AD19)</f>
        <v>0</v>
      </c>
      <c r="AD19" s="129" t="s">
        <v>193</v>
      </c>
    </row>
    <row r="20" spans="2:32" ht="15" customHeight="1">
      <c r="B20" s="54"/>
      <c r="C20" s="54"/>
      <c r="D20" s="54"/>
      <c r="E20" s="54"/>
      <c r="F20" s="31" t="s">
        <v>284</v>
      </c>
      <c r="G20" s="31" t="s">
        <v>285</v>
      </c>
      <c r="H20" s="31" t="s">
        <v>109</v>
      </c>
      <c r="I20" s="31" t="s">
        <v>109</v>
      </c>
      <c r="J20" s="54"/>
      <c r="K20" s="54"/>
      <c r="L20" s="54"/>
      <c r="M20" s="54"/>
      <c r="N20" s="54"/>
      <c r="O20" s="54"/>
      <c r="P20" s="54"/>
      <c r="Q20" s="54"/>
      <c r="R20" s="54"/>
      <c r="S20" s="54"/>
      <c r="T20" s="54"/>
      <c r="U20" s="10" t="s">
        <v>68</v>
      </c>
      <c r="V20" s="10" t="s">
        <v>23</v>
      </c>
      <c r="W20" s="10" t="s">
        <v>131</v>
      </c>
      <c r="X20" s="54"/>
      <c r="Y20" s="12"/>
      <c r="Z20" s="12"/>
      <c r="AA20" s="111"/>
      <c r="AB20" s="54"/>
      <c r="AC20" s="109">
        <f>+IF(ROUTING!$C$7="CA",AE20,AD20)</f>
        <v>0</v>
      </c>
      <c r="AD20" s="129" t="s">
        <v>194</v>
      </c>
    </row>
    <row r="21" spans="2:32" ht="15" customHeight="1">
      <c r="B21" s="54"/>
      <c r="C21" s="54"/>
      <c r="D21" s="54"/>
      <c r="E21" s="54"/>
      <c r="F21" s="31" t="s">
        <v>288</v>
      </c>
      <c r="G21" s="31" t="s">
        <v>289</v>
      </c>
      <c r="H21" s="31" t="s">
        <v>290</v>
      </c>
      <c r="I21" s="31" t="s">
        <v>234</v>
      </c>
      <c r="J21" s="54"/>
      <c r="K21" s="54"/>
      <c r="L21" s="54"/>
      <c r="M21" s="54"/>
      <c r="N21" s="54"/>
      <c r="O21" s="54"/>
      <c r="P21" s="54"/>
      <c r="Q21" s="54"/>
      <c r="R21" s="54"/>
      <c r="S21" s="54"/>
      <c r="T21" s="54"/>
      <c r="U21" s="10" t="s">
        <v>68</v>
      </c>
      <c r="V21" s="10" t="s">
        <v>21</v>
      </c>
      <c r="W21" s="10" t="s">
        <v>132</v>
      </c>
      <c r="X21" s="54"/>
      <c r="Y21" s="54"/>
      <c r="Z21" s="54"/>
      <c r="AA21" s="54"/>
      <c r="AB21" s="54"/>
      <c r="AC21" s="109">
        <f>+IF(ROUTING!$C$7="CA",AE21,AD21)</f>
        <v>0</v>
      </c>
      <c r="AD21" s="129" t="s">
        <v>22</v>
      </c>
    </row>
    <row r="22" spans="2:32" ht="15" customHeight="1">
      <c r="B22" s="54"/>
      <c r="C22" s="54"/>
      <c r="D22" s="54"/>
      <c r="E22" s="54"/>
      <c r="F22" s="160" t="s">
        <v>292</v>
      </c>
      <c r="G22" s="31" t="s">
        <v>297</v>
      </c>
      <c r="H22" s="31" t="s">
        <v>296</v>
      </c>
      <c r="I22" s="31" t="s">
        <v>234</v>
      </c>
      <c r="J22" s="54"/>
      <c r="K22" s="54"/>
      <c r="L22" s="54"/>
      <c r="M22" s="54"/>
      <c r="N22" s="54"/>
      <c r="O22" s="54"/>
      <c r="P22" s="54"/>
      <c r="Q22" s="54"/>
      <c r="R22" s="54"/>
      <c r="S22" s="54"/>
      <c r="T22" s="54"/>
      <c r="U22" s="10" t="s">
        <v>68</v>
      </c>
      <c r="V22" s="10" t="s">
        <v>24</v>
      </c>
      <c r="W22" s="10" t="s">
        <v>133</v>
      </c>
      <c r="X22" s="54"/>
      <c r="Y22" s="54"/>
      <c r="Z22" s="54"/>
      <c r="AA22" s="54"/>
      <c r="AB22" s="54"/>
      <c r="AC22" s="109">
        <f>+IF(ROUTING!$C$7="CA",AE22,AD22)</f>
        <v>0</v>
      </c>
      <c r="AD22" s="129" t="s">
        <v>2</v>
      </c>
    </row>
    <row r="23" spans="2:32" ht="15" customHeight="1">
      <c r="B23" s="54"/>
      <c r="C23" s="54"/>
      <c r="D23" s="54"/>
      <c r="E23" s="54"/>
      <c r="F23" s="31" t="s">
        <v>294</v>
      </c>
      <c r="G23" s="31" t="s">
        <v>293</v>
      </c>
      <c r="H23" s="31" t="s">
        <v>295</v>
      </c>
      <c r="I23" s="31" t="s">
        <v>234</v>
      </c>
      <c r="J23" s="54"/>
      <c r="K23" s="54"/>
      <c r="L23" s="54"/>
      <c r="M23" s="54"/>
      <c r="N23" s="54"/>
      <c r="O23" s="54"/>
      <c r="P23" s="54"/>
      <c r="Q23" s="54"/>
      <c r="R23" s="54"/>
      <c r="S23" s="54"/>
      <c r="T23" s="54"/>
      <c r="U23" s="10" t="s">
        <v>68</v>
      </c>
      <c r="V23" s="10" t="s">
        <v>25</v>
      </c>
      <c r="W23" s="10" t="s">
        <v>134</v>
      </c>
      <c r="X23" s="54"/>
      <c r="Y23" s="54"/>
      <c r="Z23" s="54"/>
      <c r="AA23" s="54"/>
      <c r="AB23" s="54"/>
      <c r="AC23" s="109">
        <f>+IF(ROUTING!$C$7="CA",AE23,AD23)</f>
        <v>0</v>
      </c>
      <c r="AD23" s="129" t="s">
        <v>23</v>
      </c>
      <c r="AE23" s="130"/>
      <c r="AF23" s="54"/>
    </row>
    <row r="24" spans="2:32" ht="15" customHeight="1">
      <c r="B24" s="54"/>
      <c r="C24" s="54"/>
      <c r="D24" s="54"/>
      <c r="E24" s="54"/>
      <c r="F24" s="31"/>
      <c r="G24" s="31"/>
      <c r="H24" s="31"/>
      <c r="I24" s="31"/>
      <c r="J24" s="54"/>
      <c r="K24" s="54"/>
      <c r="L24" s="54"/>
      <c r="M24" s="54"/>
      <c r="N24" s="54"/>
      <c r="O24" s="54"/>
      <c r="P24" s="54"/>
      <c r="Q24" s="54"/>
      <c r="R24" s="54"/>
      <c r="S24" s="54"/>
      <c r="T24" s="54"/>
      <c r="U24" s="10" t="s">
        <v>68</v>
      </c>
      <c r="V24" s="10" t="s">
        <v>26</v>
      </c>
      <c r="W24" s="10" t="s">
        <v>135</v>
      </c>
      <c r="X24" s="54"/>
      <c r="Y24" s="54"/>
      <c r="Z24" s="54"/>
      <c r="AA24" s="54"/>
      <c r="AB24" s="54"/>
      <c r="AC24" s="109">
        <f>+IF(ROUTING!$C$7="CA",AE24,AD24)</f>
        <v>0</v>
      </c>
      <c r="AD24" s="129" t="s">
        <v>24</v>
      </c>
      <c r="AE24" s="130"/>
      <c r="AF24" s="54"/>
    </row>
    <row r="25" spans="2:32" ht="15" customHeight="1">
      <c r="B25" s="54"/>
      <c r="C25" s="54"/>
      <c r="D25" s="54"/>
      <c r="E25" s="54"/>
      <c r="F25" s="31"/>
      <c r="G25" s="31"/>
      <c r="H25" s="31"/>
      <c r="I25" s="31"/>
      <c r="J25" s="54"/>
      <c r="K25" s="54"/>
      <c r="L25" s="54"/>
      <c r="M25" s="54"/>
      <c r="N25" s="54"/>
      <c r="O25" s="54"/>
      <c r="P25" s="54"/>
      <c r="Q25" s="54"/>
      <c r="R25" s="54"/>
      <c r="S25" s="54"/>
      <c r="T25" s="54"/>
      <c r="U25" s="10" t="s">
        <v>68</v>
      </c>
      <c r="V25" s="10" t="s">
        <v>29</v>
      </c>
      <c r="W25" s="10" t="s">
        <v>136</v>
      </c>
      <c r="X25" s="54"/>
      <c r="Y25" s="54"/>
      <c r="Z25" s="54"/>
      <c r="AA25" s="54"/>
      <c r="AB25" s="54"/>
      <c r="AC25" s="109">
        <f>+IF(ROUTING!$C$7="CA",AE25,AD25)</f>
        <v>0</v>
      </c>
      <c r="AD25" s="129" t="s">
        <v>25</v>
      </c>
      <c r="AE25" s="130"/>
      <c r="AF25" s="54"/>
    </row>
    <row r="26" spans="2:32" ht="15" customHeight="1">
      <c r="B26" s="54"/>
      <c r="C26" s="54"/>
      <c r="D26" s="54"/>
      <c r="E26" s="54"/>
      <c r="F26" s="31"/>
      <c r="G26" s="31"/>
      <c r="H26" s="31"/>
      <c r="I26" s="31"/>
      <c r="J26" s="54"/>
      <c r="K26" s="54"/>
      <c r="L26" s="54"/>
      <c r="M26" s="54"/>
      <c r="N26" s="54"/>
      <c r="O26" s="54"/>
      <c r="P26" s="54"/>
      <c r="Q26" s="54"/>
      <c r="R26" s="54"/>
      <c r="S26" s="54"/>
      <c r="T26" s="54"/>
      <c r="U26" s="10" t="s">
        <v>68</v>
      </c>
      <c r="V26" s="10" t="s">
        <v>28</v>
      </c>
      <c r="W26" s="10" t="s">
        <v>137</v>
      </c>
      <c r="X26" s="54"/>
      <c r="Y26" s="54"/>
      <c r="Z26" s="54"/>
      <c r="AA26" s="54"/>
      <c r="AB26" s="54"/>
      <c r="AC26" s="109">
        <f>+IF(ROUTING!$C$7="CA",AE26,AD26)</f>
        <v>0</v>
      </c>
      <c r="AD26" s="129" t="s">
        <v>26</v>
      </c>
      <c r="AE26" s="130"/>
      <c r="AF26" s="54"/>
    </row>
    <row r="27" spans="2:32" ht="15" customHeight="1">
      <c r="B27" s="54"/>
      <c r="C27" s="54"/>
      <c r="D27" s="54"/>
      <c r="E27" s="54"/>
      <c r="F27" s="31"/>
      <c r="G27" s="31"/>
      <c r="H27" s="31"/>
      <c r="I27" s="31"/>
      <c r="J27" s="54"/>
      <c r="K27" s="54"/>
      <c r="L27" s="54"/>
      <c r="M27" s="54"/>
      <c r="N27" s="54"/>
      <c r="O27" s="54"/>
      <c r="P27" s="54"/>
      <c r="Q27" s="54"/>
      <c r="R27" s="54"/>
      <c r="S27" s="54"/>
      <c r="T27" s="54"/>
      <c r="U27" s="10" t="s">
        <v>68</v>
      </c>
      <c r="V27" s="10" t="s">
        <v>27</v>
      </c>
      <c r="W27" s="10" t="s">
        <v>138</v>
      </c>
      <c r="X27" s="54"/>
      <c r="Y27" s="54"/>
      <c r="Z27" s="54"/>
      <c r="AA27" s="54"/>
      <c r="AB27" s="54"/>
      <c r="AC27" s="109">
        <f>+IF(ROUTING!$C$7="CA",AE27,AD27)</f>
        <v>0</v>
      </c>
      <c r="AD27" s="129" t="s">
        <v>195</v>
      </c>
      <c r="AE27" s="130"/>
      <c r="AF27" s="54"/>
    </row>
    <row r="28" spans="2:32" ht="15" customHeight="1">
      <c r="B28" s="54"/>
      <c r="C28" s="54"/>
      <c r="D28" s="54"/>
      <c r="E28" s="54"/>
      <c r="F28" s="31"/>
      <c r="G28" s="31"/>
      <c r="H28" s="31"/>
      <c r="I28" s="31"/>
      <c r="J28" s="54"/>
      <c r="K28" s="54"/>
      <c r="L28" s="54"/>
      <c r="M28" s="54"/>
      <c r="N28" s="54"/>
      <c r="O28" s="54"/>
      <c r="P28" s="54"/>
      <c r="Q28" s="54"/>
      <c r="R28" s="54"/>
      <c r="S28" s="54"/>
      <c r="T28" s="54"/>
      <c r="U28" s="10" t="s">
        <v>68</v>
      </c>
      <c r="V28" s="10" t="s">
        <v>30</v>
      </c>
      <c r="W28" s="10" t="s">
        <v>139</v>
      </c>
      <c r="X28" s="54"/>
      <c r="Y28" s="54"/>
      <c r="Z28" s="54"/>
      <c r="AA28" s="54"/>
      <c r="AB28" s="54"/>
      <c r="AC28" s="109">
        <f>+IF(ROUTING!$C$7="CA",AE28,AD28)</f>
        <v>0</v>
      </c>
      <c r="AD28" s="129" t="s">
        <v>196</v>
      </c>
      <c r="AE28" s="130"/>
      <c r="AF28" s="54"/>
    </row>
    <row r="29" spans="2:32" ht="15" customHeight="1">
      <c r="B29" s="54"/>
      <c r="C29" s="54"/>
      <c r="D29" s="54"/>
      <c r="E29" s="54"/>
      <c r="F29" s="31"/>
      <c r="G29" s="31"/>
      <c r="H29" s="31"/>
      <c r="I29" s="31"/>
      <c r="J29" s="54"/>
      <c r="K29" s="54"/>
      <c r="L29" s="54"/>
      <c r="M29" s="54"/>
      <c r="N29" s="54"/>
      <c r="O29" s="54"/>
      <c r="P29" s="54"/>
      <c r="Q29" s="54"/>
      <c r="R29" s="54"/>
      <c r="S29" s="54"/>
      <c r="T29" s="54"/>
      <c r="U29" s="10" t="s">
        <v>68</v>
      </c>
      <c r="V29" s="10" t="s">
        <v>31</v>
      </c>
      <c r="W29" s="10" t="s">
        <v>140</v>
      </c>
      <c r="X29" s="54"/>
      <c r="Y29" s="54"/>
      <c r="Z29" s="54"/>
      <c r="AA29" s="54"/>
      <c r="AB29" s="54"/>
      <c r="AC29" s="109">
        <f>+IF(ROUTING!$C$7="CA",AE29,AD29)</f>
        <v>0</v>
      </c>
      <c r="AD29" s="129" t="s">
        <v>197</v>
      </c>
      <c r="AE29" s="130"/>
      <c r="AF29" s="54"/>
    </row>
    <row r="30" spans="2:32" ht="15" customHeight="1">
      <c r="B30" s="54"/>
      <c r="C30" s="54"/>
      <c r="D30" s="54"/>
      <c r="E30" s="54"/>
      <c r="F30" s="31"/>
      <c r="G30" s="31"/>
      <c r="H30" s="31"/>
      <c r="I30" s="31"/>
      <c r="J30" s="54"/>
      <c r="K30" s="54"/>
      <c r="L30" s="54"/>
      <c r="M30" s="54"/>
      <c r="N30" s="54"/>
      <c r="O30" s="54"/>
      <c r="P30" s="54"/>
      <c r="Q30" s="54"/>
      <c r="R30" s="54"/>
      <c r="S30" s="54"/>
      <c r="T30" s="54"/>
      <c r="U30" s="10" t="s">
        <v>68</v>
      </c>
      <c r="V30" s="10" t="s">
        <v>33</v>
      </c>
      <c r="W30" s="10" t="s">
        <v>141</v>
      </c>
      <c r="X30" s="54"/>
      <c r="Y30" s="54"/>
      <c r="Z30" s="54"/>
      <c r="AA30" s="54"/>
      <c r="AB30" s="54"/>
      <c r="AC30" s="109">
        <f>+IF(ROUTING!$C$7="CA",AE30,AD30)</f>
        <v>0</v>
      </c>
      <c r="AD30" s="129" t="s">
        <v>198</v>
      </c>
      <c r="AE30" s="130"/>
      <c r="AF30" s="54"/>
    </row>
    <row r="31" spans="2:32" ht="15" customHeight="1">
      <c r="B31" s="54"/>
      <c r="C31" s="54"/>
      <c r="D31" s="54"/>
      <c r="E31" s="54"/>
      <c r="F31" s="31"/>
      <c r="G31" s="31"/>
      <c r="H31" s="31"/>
      <c r="I31" s="31"/>
      <c r="J31" s="54"/>
      <c r="K31" s="54"/>
      <c r="L31" s="54"/>
      <c r="M31" s="54"/>
      <c r="N31" s="54"/>
      <c r="O31" s="54"/>
      <c r="P31" s="54"/>
      <c r="Q31" s="54"/>
      <c r="R31" s="54"/>
      <c r="S31" s="54"/>
      <c r="T31" s="54"/>
      <c r="U31" s="10" t="s">
        <v>68</v>
      </c>
      <c r="V31" s="10" t="s">
        <v>32</v>
      </c>
      <c r="W31" s="10" t="s">
        <v>142</v>
      </c>
      <c r="X31" s="54"/>
      <c r="Y31" s="54"/>
      <c r="Z31" s="54"/>
      <c r="AA31" s="54"/>
      <c r="AB31" s="54"/>
      <c r="AC31" s="109">
        <f>+IF(ROUTING!$C$7="CA",AE31,AD31)</f>
        <v>0</v>
      </c>
      <c r="AD31" s="129" t="s">
        <v>29</v>
      </c>
      <c r="AE31" s="130"/>
      <c r="AF31" s="54"/>
    </row>
    <row r="32" spans="2:32" ht="15" customHeight="1">
      <c r="B32" s="54"/>
      <c r="C32" s="54"/>
      <c r="D32" s="54"/>
      <c r="E32" s="54"/>
      <c r="F32" s="31"/>
      <c r="G32" s="31"/>
      <c r="H32" s="31"/>
      <c r="I32" s="31"/>
      <c r="J32" s="54"/>
      <c r="K32" s="54"/>
      <c r="L32" s="54"/>
      <c r="M32" s="54"/>
      <c r="N32" s="54"/>
      <c r="O32" s="54"/>
      <c r="P32" s="54"/>
      <c r="Q32" s="54"/>
      <c r="R32" s="54"/>
      <c r="S32" s="54"/>
      <c r="T32" s="54"/>
      <c r="U32" s="10" t="s">
        <v>68</v>
      </c>
      <c r="V32" s="10" t="s">
        <v>34</v>
      </c>
      <c r="W32" s="10" t="s">
        <v>143</v>
      </c>
      <c r="X32" s="54"/>
      <c r="Y32" s="54"/>
      <c r="Z32" s="54"/>
      <c r="AA32" s="54"/>
      <c r="AB32" s="54"/>
      <c r="AC32" s="109">
        <f>+IF(ROUTING!$C$7="CA",AE32,AD32)</f>
        <v>0</v>
      </c>
      <c r="AD32" s="129" t="s">
        <v>30</v>
      </c>
      <c r="AE32" s="130"/>
      <c r="AF32" s="54"/>
    </row>
    <row r="33" spans="2:32" ht="15" customHeight="1">
      <c r="B33" s="54"/>
      <c r="C33" s="54"/>
      <c r="D33" s="54"/>
      <c r="E33" s="54"/>
      <c r="F33" s="31"/>
      <c r="G33" s="31"/>
      <c r="H33" s="31"/>
      <c r="I33" s="31"/>
      <c r="J33" s="54"/>
      <c r="K33" s="54"/>
      <c r="L33" s="54"/>
      <c r="M33" s="54"/>
      <c r="N33" s="54"/>
      <c r="O33" s="54"/>
      <c r="P33" s="54"/>
      <c r="Q33" s="54"/>
      <c r="R33" s="54"/>
      <c r="S33" s="54"/>
      <c r="T33" s="54"/>
      <c r="U33" s="10" t="s">
        <v>68</v>
      </c>
      <c r="V33" s="10" t="s">
        <v>37</v>
      </c>
      <c r="W33" s="10" t="s">
        <v>144</v>
      </c>
      <c r="X33" s="54"/>
      <c r="Y33" s="54"/>
      <c r="Z33" s="54"/>
      <c r="AA33" s="54"/>
      <c r="AB33" s="54"/>
      <c r="AC33" s="109">
        <f>+IF(ROUTING!$C$7="CA",AE33,AD33)</f>
        <v>0</v>
      </c>
      <c r="AD33" s="129" t="s">
        <v>31</v>
      </c>
      <c r="AE33" s="130"/>
      <c r="AF33" s="54"/>
    </row>
    <row r="34" spans="2:32" ht="15" customHeight="1">
      <c r="B34" s="54"/>
      <c r="C34" s="54"/>
      <c r="D34" s="54"/>
      <c r="E34" s="54"/>
      <c r="F34" s="31"/>
      <c r="G34" s="31"/>
      <c r="H34" s="31"/>
      <c r="I34" s="31"/>
      <c r="J34" s="54"/>
      <c r="K34" s="54"/>
      <c r="L34" s="54"/>
      <c r="M34" s="54"/>
      <c r="N34" s="54"/>
      <c r="O34" s="54"/>
      <c r="P34" s="54"/>
      <c r="Q34" s="54"/>
      <c r="R34" s="54"/>
      <c r="S34" s="54"/>
      <c r="T34" s="54"/>
      <c r="U34" s="10" t="s">
        <v>68</v>
      </c>
      <c r="V34" s="10" t="s">
        <v>40</v>
      </c>
      <c r="W34" s="10" t="s">
        <v>145</v>
      </c>
      <c r="X34" s="54"/>
      <c r="Y34" s="54"/>
      <c r="Z34" s="54"/>
      <c r="AA34" s="54"/>
      <c r="AB34" s="54"/>
      <c r="AC34" s="109">
        <f>+IF(ROUTING!$C$7="CA",AE34,AD34)</f>
        <v>0</v>
      </c>
      <c r="AD34" s="129" t="s">
        <v>32</v>
      </c>
      <c r="AE34" s="130"/>
      <c r="AF34" s="54"/>
    </row>
    <row r="35" spans="2:32" ht="15" customHeight="1">
      <c r="B35" s="54"/>
      <c r="C35" s="54"/>
      <c r="D35" s="54"/>
      <c r="E35" s="54"/>
      <c r="F35" s="31"/>
      <c r="G35" s="31"/>
      <c r="H35" s="31"/>
      <c r="I35" s="31"/>
      <c r="J35" s="54"/>
      <c r="K35" s="54"/>
      <c r="L35" s="54"/>
      <c r="M35" s="54"/>
      <c r="N35" s="54"/>
      <c r="O35" s="54"/>
      <c r="P35" s="54"/>
      <c r="Q35" s="54"/>
      <c r="R35" s="54"/>
      <c r="S35" s="54"/>
      <c r="T35" s="54"/>
      <c r="U35" s="10" t="s">
        <v>68</v>
      </c>
      <c r="V35" s="10" t="s">
        <v>38</v>
      </c>
      <c r="W35" s="10" t="s">
        <v>146</v>
      </c>
      <c r="X35" s="54"/>
      <c r="Y35" s="54"/>
      <c r="Z35" s="54"/>
      <c r="AA35" s="54"/>
      <c r="AB35" s="54"/>
      <c r="AC35" s="109">
        <f>+IF(ROUTING!$C$7="CA",AE35,AD35)</f>
        <v>0</v>
      </c>
      <c r="AD35" s="129" t="s">
        <v>33</v>
      </c>
      <c r="AE35" s="130"/>
      <c r="AF35" s="54"/>
    </row>
    <row r="36" spans="2:32" ht="15" customHeight="1">
      <c r="B36" s="54"/>
      <c r="C36" s="54"/>
      <c r="D36" s="54"/>
      <c r="E36" s="54"/>
      <c r="F36" s="31"/>
      <c r="G36" s="31"/>
      <c r="H36" s="31"/>
      <c r="I36" s="31"/>
      <c r="J36" s="54"/>
      <c r="K36" s="54"/>
      <c r="L36" s="54"/>
      <c r="M36" s="54"/>
      <c r="N36" s="54"/>
      <c r="O36" s="54"/>
      <c r="P36" s="54"/>
      <c r="Q36" s="54"/>
      <c r="R36" s="54"/>
      <c r="S36" s="54"/>
      <c r="T36" s="54"/>
      <c r="U36" s="10" t="s">
        <v>68</v>
      </c>
      <c r="V36" s="10" t="s">
        <v>3</v>
      </c>
      <c r="W36" s="10" t="s">
        <v>147</v>
      </c>
      <c r="X36" s="54"/>
      <c r="Y36" s="54"/>
      <c r="Z36" s="54"/>
      <c r="AA36" s="54"/>
      <c r="AB36" s="54"/>
      <c r="AC36" s="109">
        <f>+IF(ROUTING!$C$7="CA",AE36,AD36)</f>
        <v>0</v>
      </c>
      <c r="AD36" s="129" t="s">
        <v>34</v>
      </c>
      <c r="AE36" s="130"/>
      <c r="AF36" s="54"/>
    </row>
    <row r="37" spans="2:32" ht="15" customHeight="1">
      <c r="B37" s="54"/>
      <c r="C37" s="54"/>
      <c r="D37" s="54"/>
      <c r="E37" s="54"/>
      <c r="F37" s="31"/>
      <c r="G37" s="31"/>
      <c r="H37" s="31"/>
      <c r="I37" s="31"/>
      <c r="J37" s="54"/>
      <c r="K37" s="54"/>
      <c r="L37" s="54"/>
      <c r="M37" s="54"/>
      <c r="N37" s="54"/>
      <c r="O37" s="54"/>
      <c r="P37" s="54"/>
      <c r="Q37" s="54"/>
      <c r="R37" s="54"/>
      <c r="S37" s="54"/>
      <c r="T37" s="54"/>
      <c r="U37" s="10" t="s">
        <v>68</v>
      </c>
      <c r="V37" s="10" t="s">
        <v>39</v>
      </c>
      <c r="W37" s="10" t="s">
        <v>148</v>
      </c>
      <c r="X37" s="54"/>
      <c r="Y37" s="54"/>
      <c r="Z37" s="54"/>
      <c r="AA37" s="54"/>
      <c r="AB37" s="54"/>
      <c r="AC37" s="109">
        <f>+IF(ROUTING!$C$7="CA",AE37,AD37)</f>
        <v>0</v>
      </c>
      <c r="AD37" s="129" t="s">
        <v>35</v>
      </c>
      <c r="AE37" s="130"/>
      <c r="AF37" s="54"/>
    </row>
    <row r="38" spans="2:32" ht="15" customHeight="1">
      <c r="B38" s="54"/>
      <c r="C38" s="54"/>
      <c r="D38" s="54"/>
      <c r="E38" s="54"/>
      <c r="F38" s="31"/>
      <c r="G38" s="31"/>
      <c r="H38" s="31"/>
      <c r="I38" s="31"/>
      <c r="J38" s="54"/>
      <c r="K38" s="54"/>
      <c r="L38" s="54"/>
      <c r="M38" s="54"/>
      <c r="N38" s="54"/>
      <c r="O38" s="54"/>
      <c r="P38" s="54"/>
      <c r="Q38" s="54"/>
      <c r="R38" s="54"/>
      <c r="S38" s="54"/>
      <c r="T38" s="54"/>
      <c r="U38" s="10" t="s">
        <v>68</v>
      </c>
      <c r="V38" s="10" t="s">
        <v>41</v>
      </c>
      <c r="W38" s="10" t="s">
        <v>149</v>
      </c>
      <c r="X38" s="54"/>
      <c r="Y38" s="54"/>
      <c r="Z38" s="54"/>
      <c r="AA38" s="54"/>
      <c r="AB38" s="54"/>
      <c r="AC38" s="109">
        <f>+IF(ROUTING!$C$7="CA",AE38,AD38)</f>
        <v>0</v>
      </c>
      <c r="AD38" s="129" t="s">
        <v>36</v>
      </c>
      <c r="AE38" s="130"/>
      <c r="AF38" s="54"/>
    </row>
    <row r="39" spans="2:32" ht="15" customHeight="1">
      <c r="B39" s="54"/>
      <c r="C39" s="54"/>
      <c r="D39" s="54"/>
      <c r="E39" s="54"/>
      <c r="F39" s="31"/>
      <c r="G39" s="31"/>
      <c r="H39" s="31"/>
      <c r="I39" s="31"/>
      <c r="J39" s="54"/>
      <c r="K39" s="54"/>
      <c r="L39" s="54"/>
      <c r="M39" s="54"/>
      <c r="N39" s="54"/>
      <c r="O39" s="54"/>
      <c r="P39" s="54"/>
      <c r="Q39" s="54"/>
      <c r="R39" s="54"/>
      <c r="S39" s="54"/>
      <c r="T39" s="54"/>
      <c r="U39" s="10" t="s">
        <v>68</v>
      </c>
      <c r="V39" s="10" t="s">
        <v>35</v>
      </c>
      <c r="W39" s="10" t="s">
        <v>150</v>
      </c>
      <c r="X39" s="54"/>
      <c r="Y39" s="54"/>
      <c r="Z39" s="54"/>
      <c r="AA39" s="54"/>
      <c r="AB39" s="54"/>
      <c r="AC39" s="109">
        <f>+IF(ROUTING!$C$7="CA",AE39,AD39)</f>
        <v>0</v>
      </c>
      <c r="AD39" s="129" t="s">
        <v>37</v>
      </c>
      <c r="AE39" s="130"/>
      <c r="AF39" s="54"/>
    </row>
    <row r="40" spans="2:32" ht="15" customHeight="1">
      <c r="B40" s="54"/>
      <c r="C40" s="54"/>
      <c r="D40" s="54"/>
      <c r="E40" s="54"/>
      <c r="F40" s="31"/>
      <c r="G40" s="31"/>
      <c r="H40" s="31"/>
      <c r="I40" s="31"/>
      <c r="J40" s="54"/>
      <c r="K40" s="54"/>
      <c r="L40" s="54"/>
      <c r="M40" s="54"/>
      <c r="N40" s="54"/>
      <c r="O40" s="54"/>
      <c r="P40" s="54"/>
      <c r="Q40" s="54"/>
      <c r="R40" s="54"/>
      <c r="S40" s="54"/>
      <c r="T40" s="54"/>
      <c r="U40" s="10" t="s">
        <v>68</v>
      </c>
      <c r="V40" s="10" t="s">
        <v>36</v>
      </c>
      <c r="W40" s="10" t="s">
        <v>151</v>
      </c>
      <c r="X40" s="54"/>
      <c r="Y40" s="54"/>
      <c r="Z40" s="54"/>
      <c r="AA40" s="54"/>
      <c r="AB40" s="54"/>
      <c r="AC40" s="109">
        <f>+IF(ROUTING!$C$7="CA",AE40,AD40)</f>
        <v>0</v>
      </c>
      <c r="AD40" s="129" t="s">
        <v>38</v>
      </c>
      <c r="AE40" s="130"/>
      <c r="AF40" s="54"/>
    </row>
    <row r="41" spans="2:32" ht="15" customHeight="1">
      <c r="B41" s="54"/>
      <c r="C41" s="54"/>
      <c r="D41" s="54"/>
      <c r="E41" s="54"/>
      <c r="F41" s="54"/>
      <c r="G41" s="54"/>
      <c r="H41" s="54"/>
      <c r="I41" s="54"/>
      <c r="J41" s="54"/>
      <c r="K41" s="54"/>
      <c r="L41" s="54"/>
      <c r="M41" s="54"/>
      <c r="N41" s="54"/>
      <c r="O41" s="54"/>
      <c r="P41" s="54"/>
      <c r="Q41" s="54"/>
      <c r="R41" s="54"/>
      <c r="S41" s="54"/>
      <c r="T41" s="54"/>
      <c r="U41" s="10" t="s">
        <v>68</v>
      </c>
      <c r="V41" s="10" t="s">
        <v>42</v>
      </c>
      <c r="W41" s="10" t="s">
        <v>152</v>
      </c>
      <c r="X41" s="54"/>
      <c r="Y41" s="54"/>
      <c r="Z41" s="54"/>
      <c r="AA41" s="54"/>
      <c r="AB41" s="54"/>
      <c r="AC41" s="109">
        <f>+IF(ROUTING!$C$7="CA",AE41,AD41)</f>
        <v>0</v>
      </c>
      <c r="AD41" s="129" t="s">
        <v>3</v>
      </c>
      <c r="AE41" s="130"/>
      <c r="AF41" s="54"/>
    </row>
    <row r="42" spans="2:32" ht="15" customHeight="1">
      <c r="B42" s="54"/>
      <c r="C42" s="54"/>
      <c r="D42" s="54"/>
      <c r="E42" s="54"/>
      <c r="F42" s="54"/>
      <c r="G42" s="54"/>
      <c r="H42" s="54"/>
      <c r="I42" s="54"/>
      <c r="J42" s="54"/>
      <c r="K42" s="54"/>
      <c r="L42" s="54"/>
      <c r="M42" s="54"/>
      <c r="N42" s="54"/>
      <c r="O42" s="54"/>
      <c r="P42" s="54"/>
      <c r="Q42" s="54"/>
      <c r="R42" s="54"/>
      <c r="S42" s="54"/>
      <c r="T42" s="54"/>
      <c r="U42" s="10" t="s">
        <v>68</v>
      </c>
      <c r="V42" s="10" t="s">
        <v>44</v>
      </c>
      <c r="W42" s="10" t="s">
        <v>153</v>
      </c>
      <c r="X42" s="54"/>
      <c r="Y42" s="54"/>
      <c r="Z42" s="54"/>
      <c r="AA42" s="54"/>
      <c r="AB42" s="54"/>
      <c r="AC42" s="109">
        <f>+IF(ROUTING!$C$7="CA",AE42,AD42)</f>
        <v>0</v>
      </c>
      <c r="AD42" s="129" t="s">
        <v>39</v>
      </c>
      <c r="AE42" s="130"/>
      <c r="AF42" s="54"/>
    </row>
    <row r="43" spans="2:32" ht="15" customHeight="1">
      <c r="B43" s="54"/>
      <c r="C43" s="54"/>
      <c r="D43" s="54"/>
      <c r="E43" s="54"/>
      <c r="F43" s="54"/>
      <c r="G43" s="54"/>
      <c r="H43" s="54"/>
      <c r="I43" s="54"/>
      <c r="J43" s="54"/>
      <c r="K43" s="54"/>
      <c r="L43" s="54"/>
      <c r="M43" s="54"/>
      <c r="N43" s="54"/>
      <c r="O43" s="54"/>
      <c r="P43" s="54"/>
      <c r="Q43" s="54"/>
      <c r="R43" s="54"/>
      <c r="S43" s="54"/>
      <c r="T43" s="54"/>
      <c r="U43" s="10" t="s">
        <v>68</v>
      </c>
      <c r="V43" s="10" t="s">
        <v>45</v>
      </c>
      <c r="W43" s="10" t="s">
        <v>154</v>
      </c>
      <c r="X43" s="54"/>
      <c r="Y43" s="54"/>
      <c r="Z43" s="54"/>
      <c r="AA43" s="54"/>
      <c r="AB43" s="54"/>
      <c r="AC43" s="109">
        <f>+IF(ROUTING!$C$7="CA",AE43,AD43)</f>
        <v>0</v>
      </c>
      <c r="AD43" s="129" t="s">
        <v>40</v>
      </c>
      <c r="AE43" s="130"/>
      <c r="AF43" s="54"/>
    </row>
    <row r="44" spans="2:32" ht="15" customHeight="1">
      <c r="B44" s="54"/>
      <c r="C44" s="54"/>
      <c r="D44" s="54"/>
      <c r="E44" s="54"/>
      <c r="F44" s="54"/>
      <c r="G44" s="54"/>
      <c r="H44" s="54"/>
      <c r="I44" s="54"/>
      <c r="J44" s="54"/>
      <c r="K44" s="54"/>
      <c r="L44" s="54"/>
      <c r="M44" s="54"/>
      <c r="N44" s="54"/>
      <c r="O44" s="54"/>
      <c r="P44" s="54"/>
      <c r="Q44" s="54"/>
      <c r="R44" s="54"/>
      <c r="S44" s="54"/>
      <c r="T44" s="54"/>
      <c r="U44" s="10" t="s">
        <v>68</v>
      </c>
      <c r="V44" s="10" t="s">
        <v>46</v>
      </c>
      <c r="W44" s="10" t="s">
        <v>155</v>
      </c>
      <c r="X44" s="54"/>
      <c r="Y44" s="54"/>
      <c r="Z44" s="54"/>
      <c r="AA44" s="54"/>
      <c r="AB44" s="54"/>
      <c r="AC44" s="109">
        <f>+IF(ROUTING!$C$7="CA",AE44,AD44)</f>
        <v>0</v>
      </c>
      <c r="AD44" s="129" t="s">
        <v>199</v>
      </c>
      <c r="AE44" s="130"/>
      <c r="AF44" s="54"/>
    </row>
    <row r="45" spans="2:32" ht="15" customHeight="1">
      <c r="B45" s="54"/>
      <c r="C45" s="54"/>
      <c r="D45" s="54"/>
      <c r="E45" s="54"/>
      <c r="F45" s="54"/>
      <c r="G45" s="54"/>
      <c r="H45" s="54"/>
      <c r="I45" s="54"/>
      <c r="J45" s="54"/>
      <c r="K45" s="54"/>
      <c r="L45" s="54"/>
      <c r="M45" s="54"/>
      <c r="N45" s="54"/>
      <c r="O45" s="54"/>
      <c r="P45" s="54"/>
      <c r="Q45" s="54"/>
      <c r="R45" s="54"/>
      <c r="S45" s="54"/>
      <c r="T45" s="54"/>
      <c r="U45" s="10" t="s">
        <v>68</v>
      </c>
      <c r="V45" s="10" t="s">
        <v>47</v>
      </c>
      <c r="W45" s="10" t="s">
        <v>156</v>
      </c>
      <c r="X45" s="54"/>
      <c r="Y45" s="54"/>
      <c r="Z45" s="54"/>
      <c r="AA45" s="54"/>
      <c r="AB45" s="54"/>
      <c r="AC45" s="109">
        <f>+IF(ROUTING!$C$7="CA",AE45,AD45)</f>
        <v>0</v>
      </c>
      <c r="AD45" s="129" t="s">
        <v>200</v>
      </c>
      <c r="AE45" s="130"/>
      <c r="AF45" s="54"/>
    </row>
    <row r="46" spans="2:32" ht="15" customHeight="1">
      <c r="B46" s="54"/>
      <c r="C46" s="54"/>
      <c r="D46" s="54"/>
      <c r="E46" s="54"/>
      <c r="F46" s="54"/>
      <c r="G46" s="54"/>
      <c r="H46" s="54"/>
      <c r="I46" s="54"/>
      <c r="J46" s="54"/>
      <c r="K46" s="54"/>
      <c r="L46" s="54"/>
      <c r="M46" s="54"/>
      <c r="N46" s="54"/>
      <c r="O46" s="54"/>
      <c r="P46" s="54"/>
      <c r="Q46" s="54"/>
      <c r="R46" s="54"/>
      <c r="S46" s="54"/>
      <c r="T46" s="54"/>
      <c r="U46" s="10" t="s">
        <v>68</v>
      </c>
      <c r="V46" s="10" t="s">
        <v>48</v>
      </c>
      <c r="W46" s="10" t="s">
        <v>157</v>
      </c>
      <c r="X46" s="54"/>
      <c r="Y46" s="54"/>
      <c r="Z46" s="54"/>
      <c r="AA46" s="54"/>
      <c r="AB46" s="54"/>
      <c r="AC46" s="109">
        <f>+IF(ROUTING!$C$7="CA",AE46,AD46)</f>
        <v>0</v>
      </c>
      <c r="AD46" s="129" t="s">
        <v>42</v>
      </c>
      <c r="AE46" s="130"/>
      <c r="AF46" s="54"/>
    </row>
    <row r="47" spans="2:32" ht="15" customHeight="1">
      <c r="B47" s="54"/>
      <c r="C47" s="54"/>
      <c r="D47" s="54"/>
      <c r="E47" s="54"/>
      <c r="F47" s="54"/>
      <c r="G47" s="54"/>
      <c r="H47" s="54"/>
      <c r="I47" s="54"/>
      <c r="J47" s="54"/>
      <c r="K47" s="54"/>
      <c r="L47" s="54"/>
      <c r="M47" s="54"/>
      <c r="N47" s="54"/>
      <c r="O47" s="54"/>
      <c r="P47" s="54"/>
      <c r="Q47" s="54"/>
      <c r="R47" s="54"/>
      <c r="S47" s="54"/>
      <c r="T47" s="54"/>
      <c r="U47" s="10" t="s">
        <v>68</v>
      </c>
      <c r="V47" s="10" t="s">
        <v>49</v>
      </c>
      <c r="W47" s="10" t="s">
        <v>158</v>
      </c>
      <c r="X47" s="54"/>
      <c r="Y47" s="54"/>
      <c r="Z47" s="54"/>
      <c r="AA47" s="54"/>
      <c r="AB47" s="54"/>
      <c r="AC47" s="109">
        <f>+IF(ROUTING!$C$7="CA",AE47,AD47)</f>
        <v>0</v>
      </c>
      <c r="AD47" s="129" t="s">
        <v>44</v>
      </c>
      <c r="AE47" s="130"/>
      <c r="AF47" s="54"/>
    </row>
    <row r="48" spans="2:32" ht="15" customHeight="1">
      <c r="B48" s="54"/>
      <c r="C48" s="54"/>
      <c r="D48" s="54"/>
      <c r="E48" s="54"/>
      <c r="F48" s="54"/>
      <c r="G48" s="54"/>
      <c r="H48" s="54"/>
      <c r="I48" s="54"/>
      <c r="J48" s="54"/>
      <c r="K48" s="54"/>
      <c r="L48" s="54"/>
      <c r="M48" s="54"/>
      <c r="N48" s="54"/>
      <c r="O48" s="54"/>
      <c r="P48" s="54"/>
      <c r="Q48" s="54"/>
      <c r="R48" s="54"/>
      <c r="S48" s="54"/>
      <c r="T48" s="54"/>
      <c r="U48" s="10" t="s">
        <v>68</v>
      </c>
      <c r="V48" s="10" t="s">
        <v>4</v>
      </c>
      <c r="W48" s="10" t="s">
        <v>159</v>
      </c>
      <c r="X48" s="54"/>
      <c r="Y48" s="54"/>
      <c r="Z48" s="54"/>
      <c r="AA48" s="54"/>
      <c r="AB48" s="54"/>
      <c r="AC48" s="109">
        <f>+IF(ROUTING!$C$7="CA",AE48,AD48)</f>
        <v>0</v>
      </c>
      <c r="AD48" s="129" t="s">
        <v>45</v>
      </c>
      <c r="AE48" s="130"/>
      <c r="AF48" s="54"/>
    </row>
    <row r="49" spans="2:32" ht="15" customHeight="1">
      <c r="B49" s="54"/>
      <c r="C49" s="54"/>
      <c r="D49" s="54"/>
      <c r="E49" s="54"/>
      <c r="F49" s="54"/>
      <c r="G49" s="54"/>
      <c r="H49" s="54"/>
      <c r="I49" s="54"/>
      <c r="J49" s="54"/>
      <c r="K49" s="54"/>
      <c r="L49" s="54"/>
      <c r="M49" s="54"/>
      <c r="N49" s="54"/>
      <c r="O49" s="54"/>
      <c r="P49" s="54"/>
      <c r="Q49" s="54"/>
      <c r="R49" s="54"/>
      <c r="S49" s="54"/>
      <c r="T49" s="54"/>
      <c r="U49" s="10" t="s">
        <v>68</v>
      </c>
      <c r="V49" s="10" t="s">
        <v>5</v>
      </c>
      <c r="W49" s="10" t="s">
        <v>160</v>
      </c>
      <c r="X49" s="54"/>
      <c r="Y49" s="54"/>
      <c r="Z49" s="54"/>
      <c r="AA49" s="54"/>
      <c r="AB49" s="54"/>
      <c r="AC49" s="109">
        <f>+IF(ROUTING!$C$7="CA",AE49,AD49)</f>
        <v>0</v>
      </c>
      <c r="AD49" s="129" t="s">
        <v>46</v>
      </c>
      <c r="AE49" s="130"/>
      <c r="AF49" s="54"/>
    </row>
    <row r="50" spans="2:32" ht="15" customHeight="1">
      <c r="B50" s="54"/>
      <c r="C50" s="54"/>
      <c r="D50" s="54"/>
      <c r="E50" s="54"/>
      <c r="F50" s="54"/>
      <c r="G50" s="54"/>
      <c r="H50" s="54"/>
      <c r="I50" s="54"/>
      <c r="J50" s="54"/>
      <c r="K50" s="54"/>
      <c r="L50" s="54"/>
      <c r="M50" s="54"/>
      <c r="N50" s="54"/>
      <c r="O50" s="54"/>
      <c r="P50" s="54"/>
      <c r="Q50" s="54"/>
      <c r="R50" s="54"/>
      <c r="S50" s="54"/>
      <c r="T50" s="54"/>
      <c r="U50" s="10" t="s">
        <v>68</v>
      </c>
      <c r="V50" s="10" t="s">
        <v>50</v>
      </c>
      <c r="W50" s="10" t="s">
        <v>161</v>
      </c>
      <c r="X50" s="54"/>
      <c r="Y50" s="54"/>
      <c r="Z50" s="54"/>
      <c r="AA50" s="54"/>
      <c r="AB50" s="54"/>
      <c r="AC50" s="109">
        <f>+IF(ROUTING!$C$7="CA",AE50,AD50)</f>
        <v>0</v>
      </c>
      <c r="AD50" s="129" t="s">
        <v>47</v>
      </c>
      <c r="AE50" s="130"/>
      <c r="AF50" s="54"/>
    </row>
    <row r="51" spans="2:32" ht="15" customHeight="1">
      <c r="B51" s="54"/>
      <c r="C51" s="54"/>
      <c r="D51" s="54"/>
      <c r="E51" s="54"/>
      <c r="F51" s="54"/>
      <c r="G51" s="54"/>
      <c r="H51" s="54"/>
      <c r="I51" s="54"/>
      <c r="J51" s="54"/>
      <c r="K51" s="54"/>
      <c r="L51" s="54"/>
      <c r="M51" s="54"/>
      <c r="N51" s="54"/>
      <c r="O51" s="54"/>
      <c r="P51" s="54"/>
      <c r="Q51" s="54"/>
      <c r="R51" s="54"/>
      <c r="S51" s="54"/>
      <c r="T51" s="54"/>
      <c r="U51" s="10" t="s">
        <v>68</v>
      </c>
      <c r="V51" s="10" t="s">
        <v>52</v>
      </c>
      <c r="W51" s="10" t="s">
        <v>162</v>
      </c>
      <c r="X51" s="54"/>
      <c r="Y51" s="54"/>
      <c r="Z51" s="54"/>
      <c r="AA51" s="54"/>
      <c r="AB51" s="54"/>
      <c r="AC51" s="109">
        <f>+IF(ROUTING!$C$7="CA",AE51,AD51)</f>
        <v>0</v>
      </c>
      <c r="AD51" s="129" t="s">
        <v>48</v>
      </c>
      <c r="AE51" s="130"/>
      <c r="AF51" s="54"/>
    </row>
    <row r="52" spans="2:32" ht="15" customHeight="1">
      <c r="B52" s="54"/>
      <c r="C52" s="54"/>
      <c r="D52" s="54"/>
      <c r="E52" s="54"/>
      <c r="F52" s="54"/>
      <c r="G52" s="54"/>
      <c r="H52" s="54"/>
      <c r="I52" s="54"/>
      <c r="J52" s="54"/>
      <c r="K52" s="54"/>
      <c r="L52" s="54"/>
      <c r="M52" s="54"/>
      <c r="N52" s="54"/>
      <c r="O52" s="54"/>
      <c r="P52" s="54"/>
      <c r="Q52" s="54"/>
      <c r="R52" s="54"/>
      <c r="S52" s="54"/>
      <c r="T52" s="54"/>
      <c r="U52" s="10" t="s">
        <v>68</v>
      </c>
      <c r="V52" s="10" t="s">
        <v>51</v>
      </c>
      <c r="W52" s="10" t="s">
        <v>163</v>
      </c>
      <c r="X52" s="54"/>
      <c r="Y52" s="54"/>
      <c r="Z52" s="54"/>
      <c r="AA52" s="54"/>
      <c r="AB52" s="54"/>
      <c r="AC52" s="109">
        <f>+IF(ROUTING!$C$7="CA",AE52,AD52)</f>
        <v>0</v>
      </c>
      <c r="AD52" s="129" t="s">
        <v>49</v>
      </c>
      <c r="AE52" s="130"/>
      <c r="AF52" s="54"/>
    </row>
    <row r="53" spans="2:32" ht="15" customHeight="1">
      <c r="B53" s="54"/>
      <c r="C53" s="54"/>
      <c r="D53" s="54"/>
      <c r="E53" s="54"/>
      <c r="F53" s="54"/>
      <c r="G53" s="54"/>
      <c r="H53" s="54"/>
      <c r="I53" s="54"/>
      <c r="J53" s="54"/>
      <c r="K53" s="54"/>
      <c r="L53" s="54"/>
      <c r="M53" s="54"/>
      <c r="N53" s="54"/>
      <c r="O53" s="54"/>
      <c r="P53" s="54"/>
      <c r="Q53" s="54"/>
      <c r="R53" s="54"/>
      <c r="S53" s="54"/>
      <c r="T53" s="54"/>
      <c r="U53" s="10" t="s">
        <v>68</v>
      </c>
      <c r="V53" s="10" t="s">
        <v>53</v>
      </c>
      <c r="W53" s="10" t="s">
        <v>164</v>
      </c>
      <c r="X53" s="54"/>
      <c r="Y53" s="54"/>
      <c r="Z53" s="54"/>
      <c r="AA53" s="54"/>
      <c r="AB53" s="54"/>
      <c r="AC53" s="109">
        <f>+IF(ROUTING!$C$7="CA",AE53,AD53)</f>
        <v>0</v>
      </c>
      <c r="AD53" s="129" t="s">
        <v>4</v>
      </c>
      <c r="AE53" s="130"/>
      <c r="AF53" s="54"/>
    </row>
    <row r="54" spans="2:32" ht="15" customHeight="1">
      <c r="B54" s="54"/>
      <c r="C54" s="54"/>
      <c r="D54" s="54"/>
      <c r="E54" s="54"/>
      <c r="F54" s="54"/>
      <c r="G54" s="54"/>
      <c r="H54" s="54"/>
      <c r="I54" s="54"/>
      <c r="J54" s="54"/>
      <c r="K54" s="54"/>
      <c r="L54" s="54"/>
      <c r="M54" s="54"/>
      <c r="N54" s="54"/>
      <c r="O54" s="54"/>
      <c r="P54" s="54"/>
      <c r="Q54" s="54"/>
      <c r="R54" s="54"/>
      <c r="S54" s="54"/>
      <c r="T54" s="54"/>
      <c r="U54" s="10" t="s">
        <v>68</v>
      </c>
      <c r="V54" s="10" t="s">
        <v>55</v>
      </c>
      <c r="W54" s="10" t="s">
        <v>165</v>
      </c>
      <c r="X54" s="54"/>
      <c r="Y54" s="54"/>
      <c r="Z54" s="54"/>
      <c r="AA54" s="54"/>
      <c r="AB54" s="54"/>
      <c r="AC54" s="109">
        <f>+IF(ROUTING!$C$7="CA",AE54,AD54)</f>
        <v>0</v>
      </c>
      <c r="AD54" s="129" t="s">
        <v>201</v>
      </c>
      <c r="AE54" s="130"/>
      <c r="AF54" s="54"/>
    </row>
    <row r="55" spans="2:32" ht="15" customHeight="1">
      <c r="B55" s="54"/>
      <c r="C55" s="54"/>
      <c r="D55" s="54"/>
      <c r="E55" s="54"/>
      <c r="F55" s="54"/>
      <c r="G55" s="54"/>
      <c r="H55" s="54"/>
      <c r="I55" s="54"/>
      <c r="J55" s="54"/>
      <c r="K55" s="54"/>
      <c r="L55" s="54"/>
      <c r="M55" s="54"/>
      <c r="N55" s="54"/>
      <c r="O55" s="54"/>
      <c r="P55" s="54"/>
      <c r="Q55" s="54"/>
      <c r="R55" s="54"/>
      <c r="S55" s="54"/>
      <c r="T55" s="54"/>
      <c r="U55" s="10" t="s">
        <v>68</v>
      </c>
      <c r="V55" s="10" t="s">
        <v>54</v>
      </c>
      <c r="W55" s="10" t="s">
        <v>166</v>
      </c>
      <c r="X55" s="54"/>
      <c r="Y55" s="54"/>
      <c r="Z55" s="54"/>
      <c r="AA55" s="54"/>
      <c r="AB55" s="54"/>
      <c r="AC55" s="109">
        <f>+IF(ROUTING!$C$7="CA",AE55,AD55)</f>
        <v>0</v>
      </c>
      <c r="AD55" s="129" t="s">
        <v>202</v>
      </c>
      <c r="AE55" s="130"/>
      <c r="AF55" s="54"/>
    </row>
    <row r="56" spans="2:32" ht="15" customHeight="1">
      <c r="B56" s="54"/>
      <c r="C56" s="54"/>
      <c r="D56" s="54"/>
      <c r="E56" s="54"/>
      <c r="F56" s="54"/>
      <c r="G56" s="54"/>
      <c r="H56" s="54"/>
      <c r="I56" s="54"/>
      <c r="J56" s="54"/>
      <c r="K56" s="54"/>
      <c r="L56" s="54"/>
      <c r="M56" s="54"/>
      <c r="N56" s="54"/>
      <c r="O56" s="54"/>
      <c r="P56" s="54"/>
      <c r="Q56" s="54"/>
      <c r="R56" s="54"/>
      <c r="S56" s="54"/>
      <c r="T56" s="54"/>
      <c r="U56" s="10" t="s">
        <v>68</v>
      </c>
      <c r="V56" s="10" t="s">
        <v>56</v>
      </c>
      <c r="W56" s="10" t="s">
        <v>167</v>
      </c>
      <c r="X56" s="54"/>
      <c r="Y56" s="54"/>
      <c r="Z56" s="54"/>
      <c r="AA56" s="54"/>
      <c r="AB56" s="54"/>
      <c r="AC56" s="109">
        <f>+IF(ROUTING!$C$7="CA",AE56,AD56)</f>
        <v>0</v>
      </c>
      <c r="AD56" s="129" t="s">
        <v>203</v>
      </c>
      <c r="AE56" s="130"/>
      <c r="AF56" s="54"/>
    </row>
    <row r="57" spans="2:32" ht="15" customHeight="1">
      <c r="B57" s="54"/>
      <c r="C57" s="54"/>
      <c r="D57" s="54"/>
      <c r="E57" s="54"/>
      <c r="F57" s="54"/>
      <c r="G57" s="54"/>
      <c r="H57" s="54"/>
      <c r="I57" s="54"/>
      <c r="J57" s="54"/>
      <c r="K57" s="54"/>
      <c r="L57" s="54"/>
      <c r="M57" s="54"/>
      <c r="N57" s="54"/>
      <c r="O57" s="54"/>
      <c r="P57" s="54"/>
      <c r="Q57" s="54"/>
      <c r="R57" s="54"/>
      <c r="S57" s="54"/>
      <c r="T57" s="54"/>
      <c r="U57" s="10" t="s">
        <v>1</v>
      </c>
      <c r="V57" s="10" t="s">
        <v>69</v>
      </c>
      <c r="W57" s="10" t="s">
        <v>67</v>
      </c>
      <c r="X57" s="54"/>
      <c r="Y57" s="54"/>
      <c r="Z57" s="54"/>
      <c r="AA57" s="54"/>
      <c r="AB57" s="54"/>
      <c r="AC57" s="109">
        <f>+IF(ROUTING!$C$7="CA",AE57,AD57)</f>
        <v>0</v>
      </c>
      <c r="AD57" s="129" t="s">
        <v>50</v>
      </c>
      <c r="AE57" s="130"/>
      <c r="AF57" s="54"/>
    </row>
    <row r="58" spans="2:32" ht="15" customHeight="1">
      <c r="B58" s="54"/>
      <c r="C58" s="54"/>
      <c r="D58" s="54"/>
      <c r="E58" s="54"/>
      <c r="F58" s="54"/>
      <c r="G58" s="54"/>
      <c r="H58" s="54"/>
      <c r="I58" s="54"/>
      <c r="J58" s="54"/>
      <c r="K58" s="54"/>
      <c r="L58" s="54"/>
      <c r="M58" s="54"/>
      <c r="N58" s="54"/>
      <c r="O58" s="54"/>
      <c r="P58" s="54"/>
      <c r="Q58" s="54"/>
      <c r="R58" s="54"/>
      <c r="S58" s="54"/>
      <c r="T58" s="54"/>
      <c r="U58" s="10" t="s">
        <v>1</v>
      </c>
      <c r="V58" s="10" t="s">
        <v>70</v>
      </c>
      <c r="W58" s="10" t="s">
        <v>168</v>
      </c>
      <c r="X58" s="54"/>
      <c r="Y58" s="54"/>
      <c r="Z58" s="54"/>
      <c r="AA58" s="54"/>
      <c r="AB58" s="54"/>
      <c r="AC58" s="109">
        <f>+IF(ROUTING!$C$7="CA",AE58,AD58)</f>
        <v>0</v>
      </c>
      <c r="AD58" s="129" t="s">
        <v>204</v>
      </c>
      <c r="AE58" s="130"/>
      <c r="AF58" s="54"/>
    </row>
    <row r="59" spans="2:32" ht="15" customHeight="1">
      <c r="B59" s="54"/>
      <c r="C59" s="54"/>
      <c r="D59" s="54"/>
      <c r="E59" s="54"/>
      <c r="F59" s="54"/>
      <c r="G59" s="54"/>
      <c r="H59" s="54"/>
      <c r="I59" s="54"/>
      <c r="J59" s="54"/>
      <c r="K59" s="54"/>
      <c r="L59" s="54"/>
      <c r="M59" s="54"/>
      <c r="N59" s="54"/>
      <c r="O59" s="54"/>
      <c r="P59" s="54"/>
      <c r="Q59" s="54"/>
      <c r="R59" s="54"/>
      <c r="S59" s="54"/>
      <c r="T59" s="54"/>
      <c r="U59" s="10" t="s">
        <v>1</v>
      </c>
      <c r="V59" s="10" t="s">
        <v>71</v>
      </c>
      <c r="W59" s="10" t="s">
        <v>91</v>
      </c>
      <c r="X59" s="54"/>
      <c r="Y59" s="54"/>
      <c r="Z59" s="54"/>
      <c r="AA59" s="54"/>
      <c r="AB59" s="54"/>
      <c r="AC59" s="109">
        <f>+IF(ROUTING!$C$7="CA",AE59,AD59)</f>
        <v>0</v>
      </c>
      <c r="AD59" s="129" t="s">
        <v>205</v>
      </c>
      <c r="AE59" s="130"/>
      <c r="AF59" s="54"/>
    </row>
    <row r="60" spans="2:32" ht="15" customHeight="1">
      <c r="B60" s="54"/>
      <c r="C60" s="54"/>
      <c r="D60" s="54"/>
      <c r="E60" s="54"/>
      <c r="F60" s="54"/>
      <c r="G60" s="54"/>
      <c r="H60" s="54"/>
      <c r="I60" s="54"/>
      <c r="J60" s="54"/>
      <c r="K60" s="54"/>
      <c r="L60" s="54"/>
      <c r="M60" s="54"/>
      <c r="N60" s="54"/>
      <c r="O60" s="54"/>
      <c r="P60" s="54"/>
      <c r="Q60" s="54"/>
      <c r="R60" s="54"/>
      <c r="S60" s="54"/>
      <c r="T60" s="54"/>
      <c r="U60" s="10" t="s">
        <v>1</v>
      </c>
      <c r="V60" s="10" t="s">
        <v>72</v>
      </c>
      <c r="W60" s="10" t="s">
        <v>92</v>
      </c>
      <c r="X60" s="54"/>
      <c r="Y60" s="54"/>
      <c r="Z60" s="54"/>
      <c r="AA60" s="54"/>
      <c r="AB60" s="54"/>
      <c r="AC60" s="109">
        <f>+IF(ROUTING!$C$7="CA",AE60,AD60)</f>
        <v>0</v>
      </c>
      <c r="AD60" s="129" t="s">
        <v>206</v>
      </c>
      <c r="AE60" s="130"/>
      <c r="AF60" s="54"/>
    </row>
    <row r="61" spans="2:32" ht="15" customHeight="1">
      <c r="B61" s="54"/>
      <c r="C61" s="54"/>
      <c r="D61" s="54"/>
      <c r="E61" s="54"/>
      <c r="F61" s="54"/>
      <c r="G61" s="54"/>
      <c r="H61" s="54"/>
      <c r="I61" s="54"/>
      <c r="J61" s="54"/>
      <c r="K61" s="54"/>
      <c r="L61" s="54"/>
      <c r="M61" s="54"/>
      <c r="N61" s="54"/>
      <c r="O61" s="54"/>
      <c r="P61" s="54"/>
      <c r="Q61" s="54"/>
      <c r="R61" s="54"/>
      <c r="S61" s="54"/>
      <c r="T61" s="54"/>
      <c r="U61" s="10" t="s">
        <v>1</v>
      </c>
      <c r="V61" s="10" t="s">
        <v>73</v>
      </c>
      <c r="W61" s="10" t="s">
        <v>169</v>
      </c>
      <c r="X61" s="54"/>
      <c r="Y61" s="54"/>
      <c r="Z61" s="54"/>
      <c r="AA61" s="54"/>
      <c r="AB61" s="54"/>
      <c r="AC61" s="109">
        <f>+IF(ROUTING!$C$7="CA",AE61,AD61)</f>
        <v>0</v>
      </c>
      <c r="AD61" s="129" t="s">
        <v>207</v>
      </c>
      <c r="AE61" s="130"/>
      <c r="AF61" s="54"/>
    </row>
    <row r="62" spans="2:32" ht="15" customHeight="1">
      <c r="B62" s="54"/>
      <c r="C62" s="54"/>
      <c r="D62" s="54"/>
      <c r="E62" s="54"/>
      <c r="F62" s="54"/>
      <c r="G62" s="54"/>
      <c r="H62" s="54"/>
      <c r="I62" s="54"/>
      <c r="J62" s="54"/>
      <c r="K62" s="54"/>
      <c r="L62" s="54"/>
      <c r="M62" s="54"/>
      <c r="N62" s="54"/>
      <c r="O62" s="54"/>
      <c r="P62" s="54"/>
      <c r="Q62" s="54"/>
      <c r="R62" s="54"/>
      <c r="S62" s="54"/>
      <c r="T62" s="54"/>
      <c r="U62" s="10" t="s">
        <v>1</v>
      </c>
      <c r="V62" s="10" t="s">
        <v>170</v>
      </c>
      <c r="W62" s="10" t="s">
        <v>171</v>
      </c>
      <c r="X62" s="54"/>
      <c r="Y62" s="54"/>
      <c r="Z62" s="54"/>
      <c r="AA62" s="54"/>
      <c r="AB62" s="54"/>
      <c r="AC62" s="109">
        <f>+IF(ROUTING!$C$7="CA",AE62,AD62)</f>
        <v>0</v>
      </c>
      <c r="AD62" s="129" t="s">
        <v>53</v>
      </c>
      <c r="AE62" s="130"/>
      <c r="AF62" s="54"/>
    </row>
    <row r="63" spans="2:32" ht="15" customHeight="1">
      <c r="B63" s="54"/>
      <c r="C63" s="54"/>
      <c r="D63" s="54"/>
      <c r="E63" s="54"/>
      <c r="F63" s="54"/>
      <c r="G63" s="54"/>
      <c r="H63" s="54"/>
      <c r="I63" s="54"/>
      <c r="J63" s="54"/>
      <c r="K63" s="54"/>
      <c r="L63" s="54"/>
      <c r="M63" s="54"/>
      <c r="N63" s="54"/>
      <c r="O63" s="54"/>
      <c r="P63" s="54"/>
      <c r="Q63" s="54"/>
      <c r="R63" s="54"/>
      <c r="S63" s="54"/>
      <c r="T63" s="54"/>
      <c r="U63" s="10" t="s">
        <v>1</v>
      </c>
      <c r="V63" s="10" t="s">
        <v>74</v>
      </c>
      <c r="W63" s="10" t="s">
        <v>172</v>
      </c>
      <c r="X63" s="54"/>
      <c r="Y63" s="54"/>
      <c r="Z63" s="54"/>
      <c r="AA63" s="54"/>
      <c r="AB63" s="54"/>
      <c r="AC63" s="109">
        <f>+IF(ROUTING!$C$7="CA",AE63,AD63)</f>
        <v>0</v>
      </c>
      <c r="AD63" s="129" t="s">
        <v>54</v>
      </c>
      <c r="AE63" s="130"/>
      <c r="AF63" s="54"/>
    </row>
    <row r="64" spans="2:32" ht="15" customHeight="1">
      <c r="B64" s="54"/>
      <c r="C64" s="54"/>
      <c r="D64" s="54"/>
      <c r="E64" s="54"/>
      <c r="F64" s="54"/>
      <c r="G64" s="54"/>
      <c r="H64" s="54"/>
      <c r="I64" s="54"/>
      <c r="J64" s="54"/>
      <c r="K64" s="54"/>
      <c r="L64" s="54"/>
      <c r="M64" s="54"/>
      <c r="N64" s="54"/>
      <c r="O64" s="54"/>
      <c r="P64" s="54"/>
      <c r="Q64" s="54"/>
      <c r="R64" s="54"/>
      <c r="S64" s="54"/>
      <c r="T64" s="54"/>
      <c r="U64" s="10" t="s">
        <v>1</v>
      </c>
      <c r="V64" s="10" t="s">
        <v>75</v>
      </c>
      <c r="W64" s="10" t="s">
        <v>173</v>
      </c>
      <c r="X64" s="54"/>
      <c r="Y64" s="54"/>
      <c r="Z64" s="54"/>
      <c r="AA64" s="54"/>
      <c r="AB64" s="54"/>
      <c r="AC64" s="109">
        <f>+IF(ROUTING!$C$7="CA",AE64,AD64)</f>
        <v>0</v>
      </c>
      <c r="AD64" s="129" t="s">
        <v>55</v>
      </c>
      <c r="AE64" s="130"/>
      <c r="AF64" s="54"/>
    </row>
    <row r="65" spans="2:32" ht="15" customHeight="1">
      <c r="B65" s="54"/>
      <c r="C65" s="54"/>
      <c r="D65" s="54"/>
      <c r="E65" s="54"/>
      <c r="F65" s="54"/>
      <c r="G65" s="54"/>
      <c r="H65" s="54"/>
      <c r="I65" s="54"/>
      <c r="J65" s="54"/>
      <c r="K65" s="54"/>
      <c r="L65" s="54"/>
      <c r="M65" s="54"/>
      <c r="N65" s="54"/>
      <c r="O65" s="54"/>
      <c r="P65" s="54"/>
      <c r="Q65" s="54"/>
      <c r="R65" s="54"/>
      <c r="S65" s="54"/>
      <c r="T65" s="54"/>
      <c r="U65" s="10" t="s">
        <v>1</v>
      </c>
      <c r="V65" s="10" t="s">
        <v>174</v>
      </c>
      <c r="W65" s="10" t="s">
        <v>175</v>
      </c>
      <c r="X65" s="54"/>
      <c r="Y65" s="54"/>
      <c r="Z65" s="54"/>
      <c r="AA65" s="54"/>
      <c r="AB65" s="54"/>
      <c r="AC65" s="109">
        <f>+IF(ROUTING!$C$7="CA",AE65,AD65)</f>
        <v>0</v>
      </c>
      <c r="AD65" s="129" t="s">
        <v>56</v>
      </c>
      <c r="AE65" s="130"/>
      <c r="AF65" s="54"/>
    </row>
    <row r="66" spans="2:32" ht="15" customHeight="1">
      <c r="B66" s="54"/>
      <c r="C66" s="54"/>
      <c r="D66" s="54"/>
      <c r="E66" s="54"/>
      <c r="F66" s="54"/>
      <c r="G66" s="54"/>
      <c r="H66" s="54"/>
      <c r="I66" s="54"/>
      <c r="J66" s="54"/>
      <c r="K66" s="54"/>
      <c r="L66" s="54"/>
      <c r="M66" s="54"/>
      <c r="N66" s="54"/>
      <c r="O66" s="54"/>
      <c r="P66" s="54"/>
      <c r="Q66" s="54"/>
      <c r="R66" s="54"/>
      <c r="S66" s="54"/>
      <c r="T66" s="54"/>
      <c r="U66" s="10"/>
      <c r="V66" s="10"/>
      <c r="W66" s="10"/>
      <c r="X66" s="54"/>
      <c r="Y66" s="54"/>
      <c r="Z66" s="54"/>
      <c r="AA66" s="54"/>
      <c r="AB66" s="54"/>
      <c r="AC66" s="109">
        <f>+IF(ROUTING!$C$7="CA",AE66,AD66)</f>
        <v>0</v>
      </c>
      <c r="AD66" s="129" t="s">
        <v>240</v>
      </c>
      <c r="AE66" s="130"/>
      <c r="AF66" s="54"/>
    </row>
    <row r="67" spans="2:32" ht="15" customHeight="1">
      <c r="B67" s="54"/>
      <c r="C67" s="54"/>
      <c r="D67" s="54"/>
      <c r="E67" s="54"/>
      <c r="F67" s="54"/>
      <c r="G67" s="54"/>
      <c r="H67" s="54"/>
      <c r="I67" s="54"/>
      <c r="J67" s="54"/>
      <c r="K67" s="54"/>
      <c r="L67" s="54"/>
      <c r="M67" s="54"/>
      <c r="N67" s="54"/>
      <c r="O67" s="54"/>
      <c r="P67" s="54"/>
      <c r="Q67" s="54"/>
      <c r="R67" s="54"/>
      <c r="S67" s="54"/>
      <c r="T67" s="54"/>
      <c r="U67" s="10"/>
      <c r="V67" s="10"/>
      <c r="W67" s="10"/>
      <c r="X67" s="54"/>
      <c r="Y67" s="54"/>
      <c r="Z67" s="54"/>
      <c r="AA67" s="54"/>
      <c r="AB67" s="54"/>
      <c r="AC67" s="109">
        <f>+IF(ROUTING!$C$7="CA",AE67,AD67)</f>
        <v>0</v>
      </c>
      <c r="AE67" s="130"/>
      <c r="AF67" s="54"/>
    </row>
    <row r="68" spans="2:32" ht="15" customHeight="1">
      <c r="B68" s="54"/>
      <c r="C68" s="54"/>
      <c r="D68" s="54"/>
      <c r="E68" s="54"/>
      <c r="F68" s="54"/>
      <c r="G68" s="54"/>
      <c r="H68" s="54"/>
      <c r="I68" s="54"/>
      <c r="J68" s="54"/>
      <c r="K68" s="54"/>
      <c r="L68" s="54"/>
      <c r="M68" s="54"/>
      <c r="N68" s="54"/>
      <c r="O68" s="54"/>
      <c r="P68" s="54"/>
      <c r="Q68" s="54"/>
      <c r="R68" s="54"/>
      <c r="S68" s="54"/>
      <c r="T68" s="54"/>
      <c r="U68" s="10"/>
      <c r="V68" s="10"/>
      <c r="W68" s="10"/>
      <c r="X68" s="54"/>
      <c r="Y68" s="54"/>
      <c r="Z68" s="54"/>
      <c r="AA68" s="54"/>
      <c r="AB68" s="54"/>
      <c r="AC68" s="109">
        <f>+IF(ROUTING!$C$7="CA",AE68,AD68)</f>
        <v>0</v>
      </c>
      <c r="AE68" s="130"/>
      <c r="AF68" s="54"/>
    </row>
    <row r="69" spans="2:32" ht="15" customHeight="1">
      <c r="B69" s="54"/>
      <c r="C69" s="54"/>
      <c r="D69" s="54"/>
      <c r="E69" s="54"/>
      <c r="F69" s="54"/>
      <c r="G69" s="54"/>
      <c r="H69" s="54"/>
      <c r="I69" s="54"/>
      <c r="J69" s="54"/>
      <c r="K69" s="54"/>
      <c r="L69" s="54"/>
      <c r="M69" s="54"/>
      <c r="N69" s="54"/>
      <c r="O69" s="54"/>
      <c r="P69" s="54"/>
      <c r="Q69" s="54"/>
      <c r="R69" s="54"/>
      <c r="S69" s="54"/>
      <c r="T69" s="54"/>
      <c r="U69" s="10"/>
      <c r="V69" s="10"/>
      <c r="W69" s="10"/>
      <c r="X69" s="54"/>
      <c r="Y69" s="54"/>
      <c r="Z69" s="54"/>
      <c r="AA69" s="54"/>
      <c r="AB69" s="54"/>
      <c r="AC69" s="109">
        <f>+IF(ROUTING!$C$7="CA",AE69,AD69)</f>
        <v>0</v>
      </c>
      <c r="AD69" s="131"/>
      <c r="AE69" s="130"/>
      <c r="AF69" s="54"/>
    </row>
    <row r="70" spans="2:32" ht="15" customHeight="1">
      <c r="B70" s="54"/>
      <c r="C70" s="54"/>
      <c r="D70" s="54"/>
      <c r="E70" s="54"/>
      <c r="F70" s="54"/>
      <c r="G70" s="54"/>
      <c r="H70" s="54"/>
      <c r="I70" s="54"/>
      <c r="J70" s="54"/>
      <c r="K70" s="54"/>
      <c r="L70" s="54"/>
      <c r="M70" s="54"/>
      <c r="N70" s="54"/>
      <c r="O70" s="54"/>
      <c r="P70" s="54"/>
      <c r="Q70" s="54"/>
      <c r="R70" s="54"/>
      <c r="S70" s="54"/>
      <c r="T70" s="54"/>
      <c r="U70" s="10"/>
      <c r="V70" s="10"/>
      <c r="W70" s="10"/>
      <c r="X70" s="54"/>
      <c r="Y70" s="54"/>
      <c r="Z70" s="54"/>
      <c r="AA70" s="54"/>
      <c r="AB70" s="54"/>
      <c r="AC70" s="109">
        <f>+IF(ROUTING!$C$7="CA",AE70,AD70)</f>
        <v>0</v>
      </c>
      <c r="AD70" s="131"/>
      <c r="AE70" s="130"/>
      <c r="AF70" s="54"/>
    </row>
    <row r="71" spans="2:32" ht="15" customHeight="1">
      <c r="B71" s="54"/>
      <c r="C71" s="54"/>
      <c r="D71" s="54"/>
      <c r="E71" s="54"/>
      <c r="F71" s="54"/>
      <c r="G71" s="54"/>
      <c r="H71" s="54"/>
      <c r="I71" s="54"/>
      <c r="J71" s="54"/>
      <c r="K71" s="54"/>
      <c r="L71" s="54"/>
      <c r="M71" s="54"/>
      <c r="N71" s="54"/>
      <c r="O71" s="54"/>
      <c r="P71" s="54"/>
      <c r="Q71" s="54"/>
      <c r="R71" s="54"/>
      <c r="S71" s="54"/>
      <c r="T71" s="54"/>
      <c r="U71" s="10"/>
      <c r="V71" s="10"/>
      <c r="W71" s="10"/>
      <c r="X71" s="54"/>
      <c r="Y71" s="54"/>
      <c r="Z71" s="54"/>
      <c r="AA71" s="54"/>
      <c r="AB71" s="54"/>
      <c r="AC71" s="109">
        <f>+IF(ROUTING!$C$7="CA",AE71,AD71)</f>
        <v>0</v>
      </c>
      <c r="AD71" s="131"/>
      <c r="AE71" s="130"/>
      <c r="AF71" s="54"/>
    </row>
    <row r="72" spans="2:32" ht="15" customHeight="1">
      <c r="B72" s="54"/>
      <c r="C72" s="54"/>
      <c r="D72" s="54"/>
      <c r="E72" s="54"/>
      <c r="F72" s="54"/>
      <c r="G72" s="54"/>
      <c r="H72" s="54"/>
      <c r="I72" s="54"/>
      <c r="J72" s="54"/>
      <c r="K72" s="54"/>
      <c r="L72" s="54"/>
      <c r="M72" s="54"/>
      <c r="N72" s="54"/>
      <c r="O72" s="54"/>
      <c r="P72" s="54"/>
      <c r="Q72" s="54"/>
      <c r="R72" s="54"/>
      <c r="S72" s="54"/>
      <c r="T72" s="54"/>
      <c r="U72" s="10"/>
      <c r="V72" s="10"/>
      <c r="W72" s="10"/>
      <c r="X72" s="54"/>
      <c r="Y72" s="54"/>
      <c r="Z72" s="54"/>
      <c r="AA72" s="54"/>
      <c r="AB72" s="54"/>
      <c r="AC72" s="109">
        <f>+IF(ROUTING!$C$7="CA",AE72,AD72)</f>
        <v>0</v>
      </c>
      <c r="AD72" s="131"/>
      <c r="AE72" s="130"/>
      <c r="AF72" s="54"/>
    </row>
    <row r="73" spans="2:32" ht="15" customHeight="1">
      <c r="B73" s="54"/>
      <c r="C73" s="54"/>
      <c r="D73" s="54"/>
      <c r="E73" s="54"/>
      <c r="F73" s="54"/>
      <c r="G73" s="54"/>
      <c r="H73" s="54"/>
      <c r="I73" s="54"/>
      <c r="J73" s="54"/>
      <c r="K73" s="54"/>
      <c r="L73" s="54"/>
      <c r="M73" s="54"/>
      <c r="N73" s="54"/>
      <c r="O73" s="54"/>
      <c r="P73" s="54"/>
      <c r="Q73" s="54"/>
      <c r="R73" s="54"/>
      <c r="S73" s="54"/>
      <c r="T73" s="54"/>
      <c r="U73" s="10"/>
      <c r="V73" s="10"/>
      <c r="W73" s="10"/>
      <c r="X73" s="54"/>
      <c r="Y73" s="54"/>
      <c r="Z73" s="54"/>
      <c r="AA73" s="54"/>
      <c r="AB73" s="54"/>
      <c r="AC73" s="109">
        <f>+IF(ROUTING!$C$7="CA",AE73,AD73)</f>
        <v>0</v>
      </c>
      <c r="AD73" s="131"/>
      <c r="AE73" s="130"/>
      <c r="AF73" s="54"/>
    </row>
    <row r="74" spans="2:32" ht="15" customHeight="1">
      <c r="B74" s="54"/>
      <c r="C74" s="54"/>
      <c r="D74" s="54"/>
      <c r="E74" s="54"/>
      <c r="F74" s="54"/>
      <c r="G74" s="54"/>
      <c r="H74" s="54"/>
      <c r="I74" s="54"/>
      <c r="J74" s="54"/>
      <c r="K74" s="54"/>
      <c r="L74" s="54"/>
      <c r="M74" s="54"/>
      <c r="N74" s="54"/>
      <c r="O74" s="54"/>
      <c r="P74" s="54"/>
      <c r="Q74" s="54"/>
      <c r="R74" s="54"/>
      <c r="S74" s="54"/>
      <c r="T74" s="54"/>
      <c r="U74" s="10"/>
      <c r="V74" s="10"/>
      <c r="W74" s="10"/>
      <c r="X74" s="54"/>
      <c r="Y74" s="54"/>
      <c r="Z74" s="54"/>
      <c r="AA74" s="54"/>
      <c r="AB74" s="54"/>
      <c r="AC74" s="109">
        <f>+IF(ROUTING!$C$7="CA",AE74,AD74)</f>
        <v>0</v>
      </c>
      <c r="AD74" s="131"/>
      <c r="AE74" s="130"/>
      <c r="AF74" s="54"/>
    </row>
    <row r="75" spans="2:32" ht="15" customHeight="1">
      <c r="B75" s="54"/>
      <c r="C75" s="54"/>
      <c r="D75" s="54"/>
      <c r="E75" s="54"/>
      <c r="F75" s="54"/>
      <c r="G75" s="54"/>
      <c r="H75" s="54"/>
      <c r="I75" s="54"/>
      <c r="J75" s="54"/>
      <c r="K75" s="54"/>
      <c r="L75" s="54"/>
      <c r="M75" s="54"/>
      <c r="N75" s="54"/>
      <c r="O75" s="54"/>
      <c r="P75" s="54"/>
      <c r="Q75" s="54"/>
      <c r="R75" s="54"/>
      <c r="S75" s="54"/>
      <c r="T75" s="54"/>
      <c r="U75" s="10"/>
      <c r="V75" s="10"/>
      <c r="W75" s="10"/>
      <c r="X75" s="54"/>
      <c r="Y75" s="54"/>
      <c r="Z75" s="54"/>
      <c r="AA75" s="54"/>
      <c r="AB75" s="54"/>
      <c r="AC75" s="109">
        <f>+IF(ROUTING!$C$7="CA",AE75,AD75)</f>
        <v>0</v>
      </c>
      <c r="AD75" s="131"/>
      <c r="AE75" s="130"/>
      <c r="AF75" s="54"/>
    </row>
    <row r="76" spans="2:32" ht="15" customHeight="1">
      <c r="B76" s="54"/>
      <c r="C76" s="54"/>
      <c r="D76" s="54"/>
      <c r="E76" s="54"/>
      <c r="F76" s="54"/>
      <c r="G76" s="54"/>
      <c r="H76" s="54"/>
      <c r="I76" s="54"/>
      <c r="J76" s="54"/>
      <c r="K76" s="54"/>
      <c r="L76" s="54"/>
      <c r="M76" s="54"/>
      <c r="N76" s="54"/>
      <c r="O76" s="54"/>
      <c r="P76" s="54"/>
      <c r="Q76" s="54"/>
      <c r="R76" s="54"/>
      <c r="S76" s="54"/>
      <c r="T76" s="54"/>
      <c r="U76" s="10"/>
      <c r="V76" s="10"/>
      <c r="W76" s="10"/>
      <c r="X76" s="54"/>
      <c r="Y76" s="54"/>
      <c r="Z76" s="54"/>
      <c r="AA76" s="54"/>
      <c r="AB76" s="54"/>
      <c r="AC76" s="109">
        <f>+IF(ROUTING!$C$7="CA",AE76,AD76)</f>
        <v>0</v>
      </c>
      <c r="AD76" s="131"/>
      <c r="AE76" s="130"/>
      <c r="AF76" s="54"/>
    </row>
    <row r="77" spans="2:32" ht="15" customHeight="1">
      <c r="B77" s="54"/>
      <c r="C77" s="54"/>
      <c r="D77" s="54"/>
      <c r="E77" s="54"/>
      <c r="F77" s="54"/>
      <c r="G77" s="54"/>
      <c r="H77" s="54"/>
      <c r="I77" s="54"/>
      <c r="J77" s="54"/>
      <c r="K77" s="54"/>
      <c r="L77" s="54"/>
      <c r="M77" s="54"/>
      <c r="N77" s="54"/>
      <c r="O77" s="54"/>
      <c r="P77" s="54"/>
      <c r="Q77" s="54"/>
      <c r="R77" s="54"/>
      <c r="S77" s="54"/>
      <c r="T77" s="54"/>
      <c r="U77" s="10"/>
      <c r="V77" s="10"/>
      <c r="W77" s="10"/>
      <c r="X77" s="54"/>
      <c r="Y77" s="54"/>
      <c r="Z77" s="54"/>
      <c r="AA77" s="54"/>
      <c r="AB77" s="54"/>
      <c r="AC77" s="109">
        <f>+IF(ROUTING!$C$7="CA",AE77,AD77)</f>
        <v>0</v>
      </c>
      <c r="AD77" s="131"/>
      <c r="AE77" s="130"/>
      <c r="AF77" s="54"/>
    </row>
    <row r="78" spans="2:32" ht="15" customHeight="1">
      <c r="B78" s="54"/>
      <c r="C78" s="54"/>
      <c r="D78" s="54"/>
      <c r="E78" s="54"/>
      <c r="F78" s="54"/>
      <c r="G78" s="54"/>
      <c r="H78" s="54"/>
      <c r="I78" s="54"/>
      <c r="J78" s="54"/>
      <c r="K78" s="54"/>
      <c r="L78" s="54"/>
      <c r="M78" s="54"/>
      <c r="N78" s="54"/>
      <c r="O78" s="54"/>
      <c r="P78" s="54"/>
      <c r="Q78" s="54"/>
      <c r="R78" s="54"/>
      <c r="S78" s="54"/>
      <c r="T78" s="54"/>
      <c r="U78" s="10"/>
      <c r="V78" s="10"/>
      <c r="W78" s="10"/>
      <c r="X78" s="54"/>
      <c r="Y78" s="54"/>
      <c r="Z78" s="54"/>
      <c r="AA78" s="54"/>
      <c r="AB78" s="54"/>
      <c r="AC78" s="109">
        <f>+IF(ROUTING!$C$7="CA",AE78,AD78)</f>
        <v>0</v>
      </c>
      <c r="AD78" s="131"/>
      <c r="AE78" s="130"/>
      <c r="AF78" s="54"/>
    </row>
    <row r="79" spans="2:32" ht="15" customHeight="1">
      <c r="B79" s="54"/>
      <c r="C79" s="54"/>
      <c r="D79" s="54"/>
      <c r="E79" s="54"/>
      <c r="F79" s="54"/>
      <c r="G79" s="54"/>
      <c r="H79" s="54"/>
      <c r="I79" s="54"/>
      <c r="J79" s="54"/>
      <c r="K79" s="54"/>
      <c r="L79" s="54"/>
      <c r="M79" s="54"/>
      <c r="N79" s="54"/>
      <c r="O79" s="54"/>
      <c r="P79" s="54"/>
      <c r="Q79" s="54"/>
      <c r="R79" s="54"/>
      <c r="S79" s="54"/>
      <c r="T79" s="54"/>
      <c r="U79" s="10"/>
      <c r="V79" s="10"/>
      <c r="W79" s="10"/>
      <c r="X79" s="54"/>
      <c r="Y79" s="54"/>
      <c r="Z79" s="54"/>
      <c r="AA79" s="54"/>
      <c r="AB79" s="54"/>
      <c r="AC79" s="109">
        <f>+IF(ROUTING!$C$7="CA",AE79,AD79)</f>
        <v>0</v>
      </c>
      <c r="AD79" s="131"/>
      <c r="AE79" s="130"/>
      <c r="AF79" s="54"/>
    </row>
    <row r="80" spans="2:32" ht="15" customHeight="1">
      <c r="B80" s="54"/>
      <c r="C80" s="54"/>
      <c r="D80" s="54"/>
      <c r="E80" s="54"/>
      <c r="F80" s="54"/>
      <c r="G80" s="54"/>
      <c r="H80" s="54"/>
      <c r="I80" s="54"/>
      <c r="J80" s="54"/>
      <c r="K80" s="54"/>
      <c r="L80" s="54"/>
      <c r="M80" s="54"/>
      <c r="N80" s="54"/>
      <c r="O80" s="54"/>
      <c r="P80" s="54"/>
      <c r="Q80" s="54"/>
      <c r="R80" s="54"/>
      <c r="S80" s="54"/>
      <c r="T80" s="54"/>
      <c r="U80" s="10"/>
      <c r="V80" s="10"/>
      <c r="W80" s="10"/>
      <c r="X80" s="54"/>
      <c r="Y80" s="54"/>
      <c r="Z80" s="54"/>
      <c r="AA80" s="54"/>
      <c r="AB80" s="54"/>
      <c r="AC80" s="109">
        <f>+IF(ROUTING!$C$7="CA",AE80,AD80)</f>
        <v>0</v>
      </c>
      <c r="AD80" s="131"/>
      <c r="AE80" s="130"/>
      <c r="AF80" s="54"/>
    </row>
    <row r="81" spans="2:32" ht="15" customHeight="1">
      <c r="B81" s="54"/>
      <c r="C81" s="54"/>
      <c r="D81" s="54"/>
      <c r="E81" s="54"/>
      <c r="F81" s="54"/>
      <c r="G81" s="54"/>
      <c r="H81" s="54"/>
      <c r="I81" s="54"/>
      <c r="J81" s="54"/>
      <c r="K81" s="54"/>
      <c r="L81" s="54"/>
      <c r="M81" s="54"/>
      <c r="N81" s="54"/>
      <c r="O81" s="54"/>
      <c r="P81" s="54"/>
      <c r="Q81" s="54"/>
      <c r="R81" s="54"/>
      <c r="S81" s="54"/>
      <c r="T81" s="54"/>
      <c r="U81" s="10"/>
      <c r="V81" s="10"/>
      <c r="W81" s="10"/>
      <c r="X81" s="54"/>
      <c r="Y81" s="54"/>
      <c r="Z81" s="54"/>
      <c r="AA81" s="54"/>
      <c r="AB81" s="54"/>
      <c r="AC81" s="109">
        <f>+IF(ROUTING!$C$7="CA",AE81,AD81)</f>
        <v>0</v>
      </c>
      <c r="AD81" s="131"/>
      <c r="AE81" s="130"/>
      <c r="AF81" s="54"/>
    </row>
    <row r="82" spans="2:32" ht="15" customHeight="1">
      <c r="B82" s="54"/>
      <c r="C82" s="54"/>
      <c r="D82" s="54"/>
      <c r="E82" s="54"/>
      <c r="F82" s="54"/>
      <c r="G82" s="54"/>
      <c r="H82" s="54"/>
      <c r="I82" s="54"/>
      <c r="J82" s="54"/>
      <c r="K82" s="54"/>
      <c r="L82" s="54"/>
      <c r="M82" s="54"/>
      <c r="N82" s="54"/>
      <c r="O82" s="54"/>
      <c r="P82" s="54"/>
      <c r="Q82" s="54"/>
      <c r="R82" s="54"/>
      <c r="S82" s="54"/>
      <c r="T82" s="54"/>
      <c r="U82" s="10"/>
      <c r="V82" s="10"/>
      <c r="W82" s="10"/>
      <c r="X82" s="54"/>
      <c r="Y82" s="54"/>
      <c r="Z82" s="54"/>
      <c r="AA82" s="54"/>
      <c r="AB82" s="54"/>
      <c r="AC82" s="109">
        <f>+IF(ROUTING!$C$7="CA",AE82,AD82)</f>
        <v>0</v>
      </c>
      <c r="AD82" s="131"/>
      <c r="AE82" s="130"/>
      <c r="AF82" s="54"/>
    </row>
    <row r="83" spans="2:32" ht="15" customHeight="1">
      <c r="B83" s="54"/>
      <c r="C83" s="54"/>
      <c r="D83" s="54"/>
      <c r="E83" s="54"/>
      <c r="F83" s="54"/>
      <c r="G83" s="54"/>
      <c r="H83" s="54"/>
      <c r="I83" s="54"/>
      <c r="J83" s="54"/>
      <c r="K83" s="54"/>
      <c r="L83" s="54"/>
      <c r="M83" s="54"/>
      <c r="N83" s="54"/>
      <c r="O83" s="54"/>
      <c r="P83" s="54"/>
      <c r="Q83" s="54"/>
      <c r="R83" s="54"/>
      <c r="S83" s="54"/>
      <c r="T83" s="54"/>
      <c r="U83" s="10"/>
      <c r="V83" s="10"/>
      <c r="W83" s="10"/>
      <c r="X83" s="54"/>
      <c r="Y83" s="54"/>
      <c r="Z83" s="54"/>
      <c r="AA83" s="54"/>
      <c r="AB83" s="54"/>
      <c r="AC83" s="109">
        <f>+IF(ROUTING!$C$7="CA",AE83,AD83)</f>
        <v>0</v>
      </c>
      <c r="AD83" s="131"/>
      <c r="AE83" s="130"/>
      <c r="AF83" s="54"/>
    </row>
    <row r="84" spans="2:32" ht="15" customHeight="1">
      <c r="B84" s="54"/>
      <c r="C84" s="54"/>
      <c r="D84" s="54"/>
      <c r="E84" s="54"/>
      <c r="F84" s="54"/>
      <c r="G84" s="54"/>
      <c r="H84" s="54"/>
      <c r="I84" s="54"/>
      <c r="J84" s="54"/>
      <c r="K84" s="54"/>
      <c r="L84" s="54"/>
      <c r="M84" s="54"/>
      <c r="N84" s="54"/>
      <c r="O84" s="54"/>
      <c r="P84" s="54"/>
      <c r="Q84" s="54"/>
      <c r="R84" s="54"/>
      <c r="S84" s="54"/>
      <c r="T84" s="54"/>
      <c r="U84" s="10"/>
      <c r="V84" s="10"/>
      <c r="W84" s="10"/>
      <c r="X84" s="54"/>
      <c r="Y84" s="54"/>
      <c r="Z84" s="54"/>
      <c r="AA84" s="54"/>
      <c r="AB84" s="54"/>
      <c r="AC84" s="109">
        <f>+IF(ROUTING!$C$7="CA",AE84,AD84)</f>
        <v>0</v>
      </c>
      <c r="AD84" s="131"/>
      <c r="AE84" s="130"/>
      <c r="AF84" s="54"/>
    </row>
    <row r="85" spans="2:32" ht="15" customHeight="1">
      <c r="B85" s="54"/>
      <c r="C85" s="54"/>
      <c r="D85" s="54"/>
      <c r="E85" s="54"/>
      <c r="F85" s="54"/>
      <c r="G85" s="54"/>
      <c r="H85" s="54"/>
      <c r="I85" s="54"/>
      <c r="J85" s="54"/>
      <c r="K85" s="54"/>
      <c r="L85" s="54"/>
      <c r="M85" s="54"/>
      <c r="N85" s="54"/>
      <c r="O85" s="54"/>
      <c r="P85" s="54"/>
      <c r="Q85" s="54"/>
      <c r="R85" s="54"/>
      <c r="S85" s="54"/>
      <c r="T85" s="54"/>
      <c r="U85" s="10"/>
      <c r="V85" s="10"/>
      <c r="W85" s="10"/>
      <c r="X85" s="54"/>
      <c r="Y85" s="54"/>
      <c r="Z85" s="54"/>
      <c r="AA85" s="54"/>
      <c r="AB85" s="54"/>
      <c r="AC85" s="109">
        <f>+IF(ROUTING!$C$7="CA",AE85,AD85)</f>
        <v>0</v>
      </c>
      <c r="AD85" s="131"/>
      <c r="AE85" s="130"/>
      <c r="AF85" s="54"/>
    </row>
    <row r="86" spans="2:32" ht="15" customHeight="1">
      <c r="B86" s="54"/>
      <c r="C86" s="54"/>
      <c r="D86" s="54"/>
      <c r="E86" s="54"/>
      <c r="F86" s="54"/>
      <c r="G86" s="54"/>
      <c r="H86" s="54"/>
      <c r="I86" s="54"/>
      <c r="J86" s="54"/>
      <c r="K86" s="54"/>
      <c r="L86" s="54"/>
      <c r="M86" s="54"/>
      <c r="N86" s="54"/>
      <c r="O86" s="54"/>
      <c r="P86" s="54"/>
      <c r="Q86" s="54"/>
      <c r="R86" s="54"/>
      <c r="S86" s="54"/>
      <c r="T86" s="54"/>
      <c r="U86" s="10"/>
      <c r="V86" s="10"/>
      <c r="W86" s="10"/>
      <c r="X86" s="54"/>
      <c r="Y86" s="54"/>
      <c r="Z86" s="54"/>
      <c r="AA86" s="54"/>
      <c r="AB86" s="54"/>
      <c r="AC86" s="109">
        <f>+IF(ROUTING!$C$7="CA",AE86,AD86)</f>
        <v>0</v>
      </c>
      <c r="AD86" s="131"/>
      <c r="AE86" s="130"/>
      <c r="AF86" s="54"/>
    </row>
    <row r="87" spans="2:32" ht="15" customHeight="1">
      <c r="B87" s="54"/>
      <c r="C87" s="54"/>
      <c r="D87" s="54"/>
      <c r="E87" s="54"/>
      <c r="F87" s="54"/>
      <c r="G87" s="54"/>
      <c r="H87" s="54"/>
      <c r="I87" s="54"/>
      <c r="J87" s="54"/>
      <c r="K87" s="54"/>
      <c r="L87" s="54"/>
      <c r="M87" s="54"/>
      <c r="N87" s="54"/>
      <c r="O87" s="54"/>
      <c r="P87" s="54"/>
      <c r="Q87" s="54"/>
      <c r="R87" s="54"/>
      <c r="S87" s="54"/>
      <c r="T87" s="54"/>
      <c r="U87" s="10"/>
      <c r="V87" s="10"/>
      <c r="W87" s="10"/>
      <c r="X87" s="54"/>
      <c r="Y87" s="54"/>
      <c r="Z87" s="54"/>
      <c r="AA87" s="54"/>
      <c r="AB87" s="54"/>
      <c r="AC87" s="109">
        <f>+IF(ROUTING!$C$7="CA",AE87,AD87)</f>
        <v>0</v>
      </c>
      <c r="AD87" s="131"/>
      <c r="AE87" s="130"/>
      <c r="AF87" s="54"/>
    </row>
    <row r="88" spans="2:32" ht="15" customHeight="1">
      <c r="B88" s="54"/>
      <c r="C88" s="54"/>
      <c r="D88" s="54"/>
      <c r="E88" s="54"/>
      <c r="F88" s="54"/>
      <c r="G88" s="54"/>
      <c r="H88" s="54"/>
      <c r="I88" s="54"/>
      <c r="J88" s="54"/>
      <c r="K88" s="54"/>
      <c r="L88" s="54"/>
      <c r="M88" s="54"/>
      <c r="N88" s="54"/>
      <c r="O88" s="54"/>
      <c r="P88" s="54"/>
      <c r="Q88" s="54"/>
      <c r="R88" s="54"/>
      <c r="S88" s="54"/>
      <c r="T88" s="54"/>
      <c r="U88" s="10"/>
      <c r="V88" s="10"/>
      <c r="W88" s="10"/>
      <c r="X88" s="54"/>
      <c r="Y88" s="54"/>
      <c r="Z88" s="54"/>
      <c r="AA88" s="54"/>
      <c r="AB88" s="54"/>
      <c r="AC88" s="109">
        <f>+IF(ROUTING!$C$7="CA",AE88,AD88)</f>
        <v>0</v>
      </c>
      <c r="AD88" s="131"/>
      <c r="AE88" s="130"/>
      <c r="AF88" s="54"/>
    </row>
    <row r="89" spans="2:32" ht="15" customHeight="1">
      <c r="B89" s="54"/>
      <c r="C89" s="54"/>
      <c r="D89" s="54"/>
      <c r="E89" s="54"/>
      <c r="F89" s="54"/>
      <c r="G89" s="54"/>
      <c r="H89" s="54"/>
      <c r="I89" s="54"/>
      <c r="J89" s="54"/>
      <c r="K89" s="54"/>
      <c r="L89" s="54"/>
      <c r="M89" s="54"/>
      <c r="N89" s="54"/>
      <c r="O89" s="54"/>
      <c r="P89" s="54"/>
      <c r="Q89" s="54"/>
      <c r="R89" s="54"/>
      <c r="S89" s="54"/>
      <c r="T89" s="54"/>
      <c r="U89" s="10"/>
      <c r="V89" s="10"/>
      <c r="W89" s="10"/>
      <c r="X89" s="54"/>
      <c r="Y89" s="54"/>
      <c r="Z89" s="54"/>
      <c r="AA89" s="54"/>
      <c r="AB89" s="54"/>
      <c r="AC89" s="109">
        <f>+IF(ROUTING!$C$7="CA",AE89,AD89)</f>
        <v>0</v>
      </c>
      <c r="AD89" s="131"/>
      <c r="AE89" s="130"/>
      <c r="AF89" s="54"/>
    </row>
    <row r="90" spans="2:32" ht="15" customHeight="1">
      <c r="B90" s="54"/>
      <c r="C90" s="54"/>
      <c r="D90" s="54"/>
      <c r="E90" s="54"/>
      <c r="F90" s="54"/>
      <c r="G90" s="54"/>
      <c r="H90" s="54"/>
      <c r="I90" s="54"/>
      <c r="J90" s="54"/>
      <c r="K90" s="54"/>
      <c r="L90" s="54"/>
      <c r="M90" s="54"/>
      <c r="N90" s="54"/>
      <c r="O90" s="54"/>
      <c r="P90" s="54"/>
      <c r="Q90" s="54"/>
      <c r="R90" s="54"/>
      <c r="S90" s="54"/>
      <c r="T90" s="54"/>
      <c r="U90" s="10"/>
      <c r="V90" s="10"/>
      <c r="W90" s="10"/>
      <c r="X90" s="54"/>
      <c r="Y90" s="54"/>
      <c r="Z90" s="54"/>
      <c r="AA90" s="54"/>
      <c r="AB90" s="54"/>
      <c r="AC90" s="109">
        <f>+IF(ROUTING!$C$7="CA",AE90,AD90)</f>
        <v>0</v>
      </c>
      <c r="AD90" s="131"/>
      <c r="AE90" s="130"/>
      <c r="AF90" s="54"/>
    </row>
    <row r="91" spans="2:32" ht="15" customHeight="1">
      <c r="B91" s="54"/>
      <c r="C91" s="54"/>
      <c r="D91" s="54"/>
      <c r="E91" s="54"/>
      <c r="F91" s="54"/>
      <c r="G91" s="54"/>
      <c r="H91" s="54"/>
      <c r="I91" s="54"/>
      <c r="J91" s="54"/>
      <c r="K91" s="54"/>
      <c r="L91" s="54"/>
      <c r="M91" s="54"/>
      <c r="N91" s="54"/>
      <c r="O91" s="54"/>
      <c r="P91" s="54"/>
      <c r="Q91" s="54"/>
      <c r="R91" s="54"/>
      <c r="S91" s="54"/>
      <c r="T91" s="54"/>
      <c r="U91" s="10"/>
      <c r="V91" s="10"/>
      <c r="W91" s="10"/>
      <c r="X91" s="54"/>
      <c r="Y91" s="54"/>
      <c r="Z91" s="54"/>
      <c r="AA91" s="54"/>
      <c r="AB91" s="54"/>
      <c r="AC91" s="109">
        <f>+IF(ROUTING!$C$7="CA",AE91,AD91)</f>
        <v>0</v>
      </c>
      <c r="AD91" s="131"/>
      <c r="AE91" s="130"/>
      <c r="AF91" s="54"/>
    </row>
    <row r="92" spans="2:32" ht="15" customHeight="1">
      <c r="B92" s="54"/>
      <c r="C92" s="54"/>
      <c r="D92" s="54"/>
      <c r="E92" s="54"/>
      <c r="F92" s="54"/>
      <c r="G92" s="54"/>
      <c r="H92" s="54"/>
      <c r="I92" s="54"/>
      <c r="J92" s="54"/>
      <c r="K92" s="54"/>
      <c r="L92" s="54"/>
      <c r="M92" s="54"/>
      <c r="N92" s="54"/>
      <c r="O92" s="54"/>
      <c r="P92" s="54"/>
      <c r="Q92" s="54"/>
      <c r="R92" s="54"/>
      <c r="S92" s="54"/>
      <c r="T92" s="54"/>
      <c r="U92" s="10"/>
      <c r="V92" s="10"/>
      <c r="W92" s="10"/>
      <c r="X92" s="54"/>
      <c r="Y92" s="54"/>
      <c r="Z92" s="54"/>
      <c r="AA92" s="54"/>
      <c r="AB92" s="54"/>
      <c r="AC92" s="109">
        <f>+IF(ROUTING!$C$7="CA",AE92,AD92)</f>
        <v>0</v>
      </c>
      <c r="AD92" s="131"/>
      <c r="AE92" s="130"/>
      <c r="AF92" s="54"/>
    </row>
    <row r="93" spans="2:32" ht="15" customHeight="1">
      <c r="B93" s="54"/>
      <c r="C93" s="54"/>
      <c r="D93" s="54"/>
      <c r="E93" s="54"/>
      <c r="F93" s="54"/>
      <c r="G93" s="54"/>
      <c r="H93" s="54"/>
      <c r="I93" s="54"/>
      <c r="J93" s="54"/>
      <c r="K93" s="54"/>
      <c r="L93" s="54"/>
      <c r="M93" s="54"/>
      <c r="N93" s="54"/>
      <c r="O93" s="54"/>
      <c r="P93" s="54"/>
      <c r="Q93" s="54"/>
      <c r="R93" s="54"/>
      <c r="S93" s="54"/>
      <c r="T93" s="54"/>
      <c r="U93" s="10"/>
      <c r="V93" s="10"/>
      <c r="W93" s="10"/>
      <c r="X93" s="54"/>
      <c r="Y93" s="54"/>
      <c r="Z93" s="54"/>
      <c r="AA93" s="54"/>
      <c r="AB93" s="54"/>
      <c r="AC93" s="109">
        <f>+IF(ROUTING!$C$7="CA",AE93,AD93)</f>
        <v>0</v>
      </c>
      <c r="AD93" s="131"/>
      <c r="AE93" s="130"/>
      <c r="AF93" s="54"/>
    </row>
    <row r="94" spans="2:32" ht="15" customHeight="1">
      <c r="B94" s="54"/>
      <c r="C94" s="54"/>
      <c r="D94" s="54"/>
      <c r="E94" s="54"/>
      <c r="F94" s="54"/>
      <c r="G94" s="54"/>
      <c r="H94" s="54"/>
      <c r="I94" s="54"/>
      <c r="J94" s="54"/>
      <c r="K94" s="54"/>
      <c r="L94" s="54"/>
      <c r="M94" s="54"/>
      <c r="N94" s="54"/>
      <c r="O94" s="54"/>
      <c r="P94" s="54"/>
      <c r="Q94" s="54"/>
      <c r="R94" s="54"/>
      <c r="S94" s="54"/>
      <c r="T94" s="54"/>
      <c r="U94" s="10"/>
      <c r="V94" s="10"/>
      <c r="W94" s="10"/>
      <c r="X94" s="54"/>
      <c r="Y94" s="54"/>
      <c r="Z94" s="54"/>
      <c r="AA94" s="54"/>
      <c r="AB94" s="54"/>
      <c r="AC94" s="109">
        <f>+IF(ROUTING!$C$7="CA",AE94,AD94)</f>
        <v>0</v>
      </c>
      <c r="AD94" s="131"/>
      <c r="AE94" s="130"/>
      <c r="AF94" s="54"/>
    </row>
    <row r="95" spans="2:32" ht="15" customHeight="1">
      <c r="B95" s="54"/>
      <c r="C95" s="54"/>
      <c r="D95" s="54"/>
      <c r="E95" s="54"/>
      <c r="F95" s="54"/>
      <c r="G95" s="54"/>
      <c r="H95" s="54"/>
      <c r="I95" s="54"/>
      <c r="J95" s="54"/>
      <c r="K95" s="54"/>
      <c r="L95" s="54"/>
      <c r="M95" s="54"/>
      <c r="N95" s="54"/>
      <c r="O95" s="54"/>
      <c r="P95" s="54"/>
      <c r="Q95" s="54"/>
      <c r="R95" s="54"/>
      <c r="S95" s="54"/>
      <c r="T95" s="54"/>
      <c r="U95" s="10"/>
      <c r="V95" s="10"/>
      <c r="W95" s="10"/>
      <c r="X95" s="54"/>
      <c r="Y95" s="54"/>
      <c r="Z95" s="54"/>
      <c r="AA95" s="54"/>
      <c r="AB95" s="54"/>
      <c r="AC95" s="109">
        <f>+IF(ROUTING!$C$7="CA",AE95,AD95)</f>
        <v>0</v>
      </c>
      <c r="AD95" s="131"/>
      <c r="AE95" s="130"/>
      <c r="AF95" s="54"/>
    </row>
    <row r="96" spans="2:32" ht="15" customHeight="1">
      <c r="B96" s="54"/>
      <c r="C96" s="54"/>
      <c r="D96" s="54"/>
      <c r="E96" s="54"/>
      <c r="F96" s="54"/>
      <c r="G96" s="54"/>
      <c r="H96" s="54"/>
      <c r="I96" s="54"/>
      <c r="J96" s="54"/>
      <c r="K96" s="54"/>
      <c r="L96" s="54"/>
      <c r="M96" s="54"/>
      <c r="N96" s="54"/>
      <c r="O96" s="54"/>
      <c r="P96" s="54"/>
      <c r="Q96" s="54"/>
      <c r="R96" s="54"/>
      <c r="S96" s="54"/>
      <c r="T96" s="54"/>
      <c r="U96" s="10"/>
      <c r="V96" s="10"/>
      <c r="W96" s="10"/>
      <c r="X96" s="54"/>
      <c r="Y96" s="54"/>
      <c r="Z96" s="54"/>
      <c r="AA96" s="54"/>
      <c r="AB96" s="54"/>
      <c r="AC96" s="109">
        <f>+IF(ROUTING!$C$7="CA",AE96,AD96)</f>
        <v>0</v>
      </c>
      <c r="AD96" s="131"/>
      <c r="AE96" s="130"/>
      <c r="AF96" s="54"/>
    </row>
    <row r="97" spans="2:32" ht="15" customHeight="1">
      <c r="B97" s="54"/>
      <c r="C97" s="54"/>
      <c r="D97" s="54"/>
      <c r="E97" s="54"/>
      <c r="F97" s="54"/>
      <c r="G97" s="54"/>
      <c r="H97" s="54"/>
      <c r="I97" s="54"/>
      <c r="J97" s="54"/>
      <c r="K97" s="54"/>
      <c r="L97" s="54"/>
      <c r="M97" s="54"/>
      <c r="N97" s="54"/>
      <c r="O97" s="54"/>
      <c r="P97" s="54"/>
      <c r="Q97" s="54"/>
      <c r="R97" s="54"/>
      <c r="S97" s="54"/>
      <c r="T97" s="54"/>
      <c r="U97" s="10"/>
      <c r="V97" s="10"/>
      <c r="W97" s="10"/>
      <c r="X97" s="54"/>
      <c r="Y97" s="54"/>
      <c r="Z97" s="54"/>
      <c r="AA97" s="54"/>
      <c r="AB97" s="54"/>
      <c r="AC97" s="109">
        <f>+IF(ROUTING!$C$7="CA",AE97,AD97)</f>
        <v>0</v>
      </c>
      <c r="AD97" s="131"/>
      <c r="AE97" s="130"/>
      <c r="AF97" s="54"/>
    </row>
    <row r="98" spans="2:32" ht="15" customHeight="1">
      <c r="B98" s="54"/>
      <c r="C98" s="54"/>
      <c r="D98" s="54"/>
      <c r="E98" s="54"/>
      <c r="F98" s="54"/>
      <c r="G98" s="54"/>
      <c r="H98" s="54"/>
      <c r="I98" s="54"/>
      <c r="J98" s="54"/>
      <c r="K98" s="54"/>
      <c r="L98" s="54"/>
      <c r="M98" s="54"/>
      <c r="N98" s="54"/>
      <c r="O98" s="54"/>
      <c r="P98" s="54"/>
      <c r="Q98" s="54"/>
      <c r="R98" s="54"/>
      <c r="S98" s="54"/>
      <c r="T98" s="54"/>
      <c r="U98" s="10"/>
      <c r="V98" s="10"/>
      <c r="W98" s="10"/>
      <c r="X98" s="54"/>
      <c r="Y98" s="54"/>
      <c r="Z98" s="54"/>
      <c r="AA98" s="54"/>
      <c r="AB98" s="54"/>
      <c r="AC98" s="109">
        <f>+IF(ROUTING!$C$7="CA",AE98,AD98)</f>
        <v>0</v>
      </c>
      <c r="AD98" s="131"/>
      <c r="AE98" s="130"/>
      <c r="AF98" s="54"/>
    </row>
    <row r="99" spans="2:32" ht="15" customHeight="1">
      <c r="B99" s="54"/>
      <c r="C99" s="54"/>
      <c r="D99" s="54"/>
      <c r="E99" s="54"/>
      <c r="F99" s="54"/>
      <c r="G99" s="54"/>
      <c r="H99" s="54"/>
      <c r="I99" s="54"/>
      <c r="J99" s="54"/>
      <c r="K99" s="54"/>
      <c r="L99" s="54"/>
      <c r="M99" s="54"/>
      <c r="N99" s="54"/>
      <c r="O99" s="54"/>
      <c r="P99" s="54"/>
      <c r="Q99" s="54"/>
      <c r="R99" s="54"/>
      <c r="S99" s="54"/>
      <c r="T99" s="54"/>
      <c r="U99" s="10"/>
      <c r="V99" s="10"/>
      <c r="W99" s="10"/>
      <c r="X99" s="54"/>
      <c r="Y99" s="54"/>
      <c r="Z99" s="54"/>
      <c r="AA99" s="54"/>
      <c r="AB99" s="54"/>
      <c r="AC99" s="109">
        <f>+IF(ROUTING!$C$7="CA",AE99,AD99)</f>
        <v>0</v>
      </c>
      <c r="AD99" s="131"/>
      <c r="AE99" s="130"/>
      <c r="AF99" s="54"/>
    </row>
    <row r="100" spans="2:32" ht="15" customHeight="1">
      <c r="B100" s="54"/>
      <c r="C100" s="54"/>
      <c r="D100" s="54"/>
      <c r="E100" s="54"/>
      <c r="F100" s="54"/>
      <c r="G100" s="54"/>
      <c r="H100" s="54"/>
      <c r="I100" s="54"/>
      <c r="J100" s="54"/>
      <c r="K100" s="54"/>
      <c r="L100" s="54"/>
      <c r="M100" s="54"/>
      <c r="N100" s="54"/>
      <c r="O100" s="54"/>
      <c r="P100" s="54"/>
      <c r="Q100" s="54"/>
      <c r="R100" s="54"/>
      <c r="S100" s="54"/>
      <c r="T100" s="54"/>
      <c r="U100" s="10"/>
      <c r="V100" s="10"/>
      <c r="W100" s="10"/>
      <c r="X100" s="54"/>
      <c r="Y100" s="54"/>
      <c r="Z100" s="54"/>
      <c r="AA100" s="54"/>
      <c r="AB100" s="54"/>
      <c r="AC100" s="109">
        <f>+IF(ROUTING!$C$7="CA",AE100,AD100)</f>
        <v>0</v>
      </c>
      <c r="AD100" s="131"/>
      <c r="AE100" s="130"/>
      <c r="AF100" s="54"/>
    </row>
    <row r="101" spans="2:32" ht="15" customHeight="1">
      <c r="B101" s="54"/>
      <c r="C101" s="54"/>
      <c r="D101" s="54"/>
      <c r="E101" s="54"/>
      <c r="F101" s="54"/>
      <c r="G101" s="54"/>
      <c r="H101" s="54"/>
      <c r="I101" s="54"/>
      <c r="J101" s="54"/>
      <c r="K101" s="54"/>
      <c r="L101" s="54"/>
      <c r="M101" s="54"/>
      <c r="N101" s="54"/>
      <c r="O101" s="54"/>
      <c r="P101" s="54"/>
      <c r="Q101" s="54"/>
      <c r="R101" s="54"/>
      <c r="S101" s="54"/>
      <c r="T101" s="54"/>
      <c r="U101" s="10"/>
      <c r="V101" s="10"/>
      <c r="W101" s="10"/>
      <c r="X101" s="54"/>
      <c r="Y101" s="54"/>
      <c r="Z101" s="54"/>
      <c r="AA101" s="54"/>
      <c r="AB101" s="54"/>
      <c r="AC101" s="109">
        <f>+IF(ROUTING!$C$7="CA",AE101,AD101)</f>
        <v>0</v>
      </c>
      <c r="AD101" s="131"/>
      <c r="AE101" s="130"/>
      <c r="AF101" s="54"/>
    </row>
    <row r="102" spans="2:32" ht="15" customHeight="1">
      <c r="B102" s="54"/>
      <c r="C102" s="54"/>
      <c r="D102" s="54"/>
      <c r="E102" s="54"/>
      <c r="F102" s="54"/>
      <c r="G102" s="54"/>
      <c r="H102" s="54"/>
      <c r="I102" s="54"/>
      <c r="J102" s="54"/>
      <c r="K102" s="54"/>
      <c r="L102" s="54"/>
      <c r="M102" s="54"/>
      <c r="N102" s="54"/>
      <c r="O102" s="54"/>
      <c r="P102" s="54"/>
      <c r="Q102" s="54"/>
      <c r="R102" s="54"/>
      <c r="S102" s="54"/>
      <c r="T102" s="54"/>
      <c r="U102" s="10"/>
      <c r="V102" s="10"/>
      <c r="W102" s="10"/>
      <c r="X102" s="54"/>
      <c r="Y102" s="54"/>
      <c r="Z102" s="54"/>
      <c r="AA102" s="54"/>
      <c r="AB102" s="54"/>
      <c r="AC102" s="109">
        <f>+IF(ROUTING!$C$7="CA",AE102,AD102)</f>
        <v>0</v>
      </c>
      <c r="AD102" s="131"/>
      <c r="AE102" s="130"/>
      <c r="AF102" s="54"/>
    </row>
    <row r="103" spans="2:32" ht="15" customHeight="1">
      <c r="B103" s="54"/>
      <c r="C103" s="54"/>
      <c r="D103" s="54"/>
      <c r="E103" s="54"/>
      <c r="F103" s="54"/>
      <c r="G103" s="54"/>
      <c r="H103" s="54"/>
      <c r="I103" s="54"/>
      <c r="J103" s="54"/>
      <c r="K103" s="54"/>
      <c r="L103" s="54"/>
      <c r="M103" s="54"/>
      <c r="N103" s="54"/>
      <c r="O103" s="54"/>
      <c r="P103" s="54"/>
      <c r="Q103" s="54"/>
      <c r="R103" s="54"/>
      <c r="S103" s="54"/>
      <c r="T103" s="54"/>
      <c r="U103" s="10"/>
      <c r="V103" s="10"/>
      <c r="W103" s="10"/>
      <c r="X103" s="54"/>
      <c r="Y103" s="54"/>
      <c r="Z103" s="54"/>
      <c r="AA103" s="54"/>
      <c r="AB103" s="54"/>
      <c r="AC103" s="109">
        <f>+IF(ROUTING!$C$7="CA",AE103,AD103)</f>
        <v>0</v>
      </c>
      <c r="AD103" s="131"/>
      <c r="AE103" s="130"/>
      <c r="AF103" s="54"/>
    </row>
    <row r="104" spans="2:32" ht="15" customHeight="1">
      <c r="B104" s="54"/>
      <c r="C104" s="54"/>
      <c r="D104" s="54"/>
      <c r="E104" s="54"/>
      <c r="F104" s="54"/>
      <c r="G104" s="54"/>
      <c r="H104" s="54"/>
      <c r="I104" s="54"/>
      <c r="J104" s="54"/>
      <c r="K104" s="54"/>
      <c r="L104" s="54"/>
      <c r="M104" s="54"/>
      <c r="N104" s="54"/>
      <c r="O104" s="54"/>
      <c r="P104" s="54"/>
      <c r="Q104" s="54"/>
      <c r="R104" s="54"/>
      <c r="S104" s="54"/>
      <c r="T104" s="54"/>
      <c r="U104" s="10"/>
      <c r="V104" s="10"/>
      <c r="W104" s="10"/>
      <c r="X104" s="54"/>
      <c r="Y104" s="54"/>
      <c r="Z104" s="54"/>
      <c r="AA104" s="54"/>
      <c r="AB104" s="54"/>
      <c r="AC104" s="109">
        <f>+IF(ROUTING!$C$7="CA",AE104,AD104)</f>
        <v>0</v>
      </c>
      <c r="AD104" s="131"/>
      <c r="AE104" s="130"/>
      <c r="AF104" s="54"/>
    </row>
    <row r="105" spans="2:32" ht="15" customHeight="1">
      <c r="B105" s="54"/>
      <c r="C105" s="54"/>
      <c r="D105" s="54"/>
      <c r="E105" s="54"/>
      <c r="F105" s="54"/>
      <c r="G105" s="54"/>
      <c r="H105" s="54"/>
      <c r="I105" s="54"/>
      <c r="J105" s="54"/>
      <c r="K105" s="54"/>
      <c r="L105" s="54"/>
      <c r="M105" s="54"/>
      <c r="N105" s="54"/>
      <c r="O105" s="54"/>
      <c r="P105" s="54"/>
      <c r="Q105" s="54"/>
      <c r="R105" s="54"/>
      <c r="S105" s="54"/>
      <c r="T105" s="54"/>
      <c r="U105" s="10"/>
      <c r="V105" s="10"/>
      <c r="W105" s="10"/>
      <c r="X105" s="54"/>
      <c r="Y105" s="54"/>
      <c r="Z105" s="54"/>
      <c r="AA105" s="54"/>
      <c r="AB105" s="54"/>
      <c r="AC105" s="109">
        <f>+IF(ROUTING!$C$7="CA",AE105,AD105)</f>
        <v>0</v>
      </c>
      <c r="AD105" s="131"/>
      <c r="AE105" s="130"/>
      <c r="AF105" s="54"/>
    </row>
    <row r="106" spans="2:32" ht="15" customHeight="1">
      <c r="B106" s="54"/>
      <c r="C106" s="54"/>
      <c r="D106" s="54"/>
      <c r="E106" s="54"/>
      <c r="F106" s="54"/>
      <c r="G106" s="54"/>
      <c r="H106" s="54"/>
      <c r="I106" s="54"/>
      <c r="J106" s="54"/>
      <c r="K106" s="54"/>
      <c r="L106" s="54"/>
      <c r="M106" s="54"/>
      <c r="N106" s="54"/>
      <c r="O106" s="54"/>
      <c r="P106" s="54"/>
      <c r="Q106" s="54"/>
      <c r="R106" s="54"/>
      <c r="S106" s="54"/>
      <c r="T106" s="54"/>
      <c r="U106" s="10"/>
      <c r="V106" s="10"/>
      <c r="W106" s="10"/>
      <c r="X106" s="54"/>
      <c r="Y106" s="54"/>
      <c r="Z106" s="54"/>
      <c r="AA106" s="54"/>
      <c r="AB106" s="54"/>
      <c r="AC106" s="109">
        <f>+IF(ROUTING!$C$7="CA",AE106,AD106)</f>
        <v>0</v>
      </c>
      <c r="AD106" s="131"/>
      <c r="AE106" s="130"/>
      <c r="AF106" s="54"/>
    </row>
    <row r="107" spans="2:32" ht="15" customHeight="1">
      <c r="B107" s="54"/>
      <c r="C107" s="54"/>
      <c r="D107" s="54"/>
      <c r="E107" s="54"/>
      <c r="F107" s="54"/>
      <c r="G107" s="54"/>
      <c r="H107" s="54"/>
      <c r="I107" s="54"/>
      <c r="J107" s="54"/>
      <c r="K107" s="54"/>
      <c r="L107" s="54"/>
      <c r="M107" s="54"/>
      <c r="N107" s="54"/>
      <c r="O107" s="54"/>
      <c r="P107" s="54"/>
      <c r="Q107" s="54"/>
      <c r="R107" s="54"/>
      <c r="S107" s="54"/>
      <c r="T107" s="54"/>
      <c r="U107" s="10"/>
      <c r="V107" s="10"/>
      <c r="W107" s="10"/>
      <c r="X107" s="54"/>
      <c r="Y107" s="54"/>
      <c r="Z107" s="54"/>
      <c r="AA107" s="54"/>
      <c r="AB107" s="54"/>
      <c r="AC107" s="109">
        <f>+IF(ROUTING!$C$7="CA",AE107,AD107)</f>
        <v>0</v>
      </c>
      <c r="AD107" s="131"/>
      <c r="AE107" s="130"/>
      <c r="AF107" s="54"/>
    </row>
    <row r="108" spans="2:32" ht="15" customHeight="1">
      <c r="B108" s="54"/>
      <c r="C108" s="54"/>
      <c r="D108" s="54"/>
      <c r="E108" s="54"/>
      <c r="F108" s="54"/>
      <c r="G108" s="54"/>
      <c r="H108" s="54"/>
      <c r="I108" s="54"/>
      <c r="J108" s="54"/>
      <c r="K108" s="54"/>
      <c r="L108" s="54"/>
      <c r="M108" s="54"/>
      <c r="N108" s="54"/>
      <c r="O108" s="54"/>
      <c r="P108" s="54"/>
      <c r="Q108" s="54"/>
      <c r="R108" s="54"/>
      <c r="S108" s="54"/>
      <c r="T108" s="54"/>
      <c r="U108" s="10"/>
      <c r="V108" s="10"/>
      <c r="W108" s="10"/>
      <c r="X108" s="54"/>
      <c r="Y108" s="54"/>
      <c r="Z108" s="54"/>
      <c r="AA108" s="54"/>
      <c r="AB108" s="54"/>
      <c r="AC108" s="109">
        <f>+IF(ROUTING!$C$7="CA",AE108,AD108)</f>
        <v>0</v>
      </c>
      <c r="AD108" s="131"/>
      <c r="AE108" s="130"/>
      <c r="AF108" s="54"/>
    </row>
    <row r="109" spans="2:32" ht="15" customHeight="1">
      <c r="B109" s="54"/>
      <c r="C109" s="54"/>
      <c r="D109" s="54"/>
      <c r="E109" s="54"/>
      <c r="F109" s="54"/>
      <c r="G109" s="54"/>
      <c r="H109" s="54"/>
      <c r="I109" s="54"/>
      <c r="J109" s="54"/>
      <c r="K109" s="54"/>
      <c r="L109" s="54"/>
      <c r="M109" s="54"/>
      <c r="N109" s="54"/>
      <c r="O109" s="54"/>
      <c r="P109" s="54"/>
      <c r="Q109" s="54"/>
      <c r="R109" s="54"/>
      <c r="S109" s="54"/>
      <c r="T109" s="54"/>
      <c r="U109" s="10"/>
      <c r="V109" s="10"/>
      <c r="W109" s="10"/>
      <c r="X109" s="54"/>
      <c r="Y109" s="54"/>
      <c r="Z109" s="54"/>
      <c r="AA109" s="54"/>
      <c r="AB109" s="54"/>
      <c r="AC109" s="109">
        <f>+IF(ROUTING!$C$7="CA",AE109,AD109)</f>
        <v>0</v>
      </c>
      <c r="AD109" s="131"/>
      <c r="AE109" s="130"/>
      <c r="AF109" s="54"/>
    </row>
    <row r="110" spans="2:32" ht="15" customHeight="1">
      <c r="B110" s="54"/>
      <c r="C110" s="54"/>
      <c r="D110" s="54"/>
      <c r="E110" s="54"/>
      <c r="F110" s="54"/>
      <c r="G110" s="54"/>
      <c r="H110" s="54"/>
      <c r="I110" s="54"/>
      <c r="J110" s="54"/>
      <c r="K110" s="54"/>
      <c r="L110" s="54"/>
      <c r="M110" s="54"/>
      <c r="N110" s="54"/>
      <c r="O110" s="54"/>
      <c r="P110" s="54"/>
      <c r="Q110" s="54"/>
      <c r="R110" s="54"/>
      <c r="S110" s="54"/>
      <c r="T110" s="54"/>
      <c r="U110" s="10"/>
      <c r="V110" s="10"/>
      <c r="W110" s="10"/>
      <c r="X110" s="54"/>
      <c r="Y110" s="54"/>
      <c r="Z110" s="54"/>
      <c r="AA110" s="54"/>
      <c r="AB110" s="54"/>
      <c r="AC110" s="109">
        <f>+IF(ROUTING!$C$7="CA",AE110,AD110)</f>
        <v>0</v>
      </c>
      <c r="AD110" s="131"/>
      <c r="AE110" s="130"/>
      <c r="AF110" s="54"/>
    </row>
    <row r="111" spans="2:32" ht="15" customHeight="1">
      <c r="B111" s="54"/>
      <c r="C111" s="54"/>
      <c r="D111" s="54"/>
      <c r="E111" s="54"/>
      <c r="F111" s="54"/>
      <c r="G111" s="54"/>
      <c r="H111" s="54"/>
      <c r="I111" s="54"/>
      <c r="J111" s="54"/>
      <c r="K111" s="54"/>
      <c r="L111" s="54"/>
      <c r="M111" s="54"/>
      <c r="N111" s="54"/>
      <c r="O111" s="54"/>
      <c r="P111" s="54"/>
      <c r="Q111" s="54"/>
      <c r="R111" s="54"/>
      <c r="S111" s="54"/>
      <c r="T111" s="54"/>
      <c r="U111" s="10"/>
      <c r="V111" s="10"/>
      <c r="W111" s="10"/>
      <c r="X111" s="54"/>
      <c r="Y111" s="54"/>
      <c r="Z111" s="54"/>
      <c r="AA111" s="54"/>
      <c r="AB111" s="54"/>
      <c r="AC111" s="109">
        <f>+IF(ROUTING!$C$7="CA",AE111,AD111)</f>
        <v>0</v>
      </c>
      <c r="AD111" s="131"/>
      <c r="AE111" s="130"/>
      <c r="AF111" s="54"/>
    </row>
    <row r="112" spans="2:32" ht="15" customHeight="1">
      <c r="B112" s="54"/>
      <c r="C112" s="54"/>
      <c r="D112" s="54"/>
      <c r="E112" s="54"/>
      <c r="F112" s="54"/>
      <c r="G112" s="54"/>
      <c r="H112" s="54"/>
      <c r="I112" s="54"/>
      <c r="J112" s="54"/>
      <c r="K112" s="54"/>
      <c r="L112" s="54"/>
      <c r="M112" s="54"/>
      <c r="N112" s="54"/>
      <c r="O112" s="54"/>
      <c r="P112" s="54"/>
      <c r="Q112" s="54"/>
      <c r="R112" s="54"/>
      <c r="S112" s="54"/>
      <c r="T112" s="54"/>
      <c r="U112" s="10"/>
      <c r="V112" s="10"/>
      <c r="W112" s="10"/>
      <c r="X112" s="54"/>
      <c r="Y112" s="54"/>
      <c r="Z112" s="54"/>
      <c r="AA112" s="54"/>
      <c r="AB112" s="54"/>
      <c r="AC112" s="109">
        <f>+IF(ROUTING!$C$7="CA",AE112,AD112)</f>
        <v>0</v>
      </c>
      <c r="AD112" s="131"/>
      <c r="AE112" s="130"/>
      <c r="AF112" s="54"/>
    </row>
    <row r="113" spans="2:32" ht="15" customHeight="1">
      <c r="B113" s="54"/>
      <c r="C113" s="54"/>
      <c r="D113" s="54"/>
      <c r="E113" s="54"/>
      <c r="F113" s="54"/>
      <c r="G113" s="54"/>
      <c r="H113" s="54"/>
      <c r="I113" s="54"/>
      <c r="J113" s="54"/>
      <c r="K113" s="54"/>
      <c r="L113" s="54"/>
      <c r="M113" s="54"/>
      <c r="N113" s="54"/>
      <c r="O113" s="54"/>
      <c r="P113" s="54"/>
      <c r="Q113" s="54"/>
      <c r="R113" s="54"/>
      <c r="S113" s="54"/>
      <c r="T113" s="54"/>
      <c r="U113" s="10"/>
      <c r="V113" s="10"/>
      <c r="W113" s="10"/>
      <c r="X113" s="54"/>
      <c r="Y113" s="54"/>
      <c r="Z113" s="54"/>
      <c r="AA113" s="54"/>
      <c r="AB113" s="54"/>
      <c r="AC113" s="109">
        <f>+IF(ROUTING!$C$7="CA",AE113,AD113)</f>
        <v>0</v>
      </c>
      <c r="AD113" s="131"/>
      <c r="AE113" s="130"/>
      <c r="AF113" s="54"/>
    </row>
    <row r="114" spans="2:32" ht="15" customHeight="1">
      <c r="B114" s="54"/>
      <c r="C114" s="54"/>
      <c r="D114" s="54"/>
      <c r="E114" s="54"/>
      <c r="F114" s="54"/>
      <c r="G114" s="54"/>
      <c r="H114" s="54"/>
      <c r="I114" s="54"/>
      <c r="J114" s="54"/>
      <c r="K114" s="54"/>
      <c r="L114" s="54"/>
      <c r="M114" s="54"/>
      <c r="N114" s="54"/>
      <c r="O114" s="54"/>
      <c r="P114" s="54"/>
      <c r="Q114" s="54"/>
      <c r="R114" s="54"/>
      <c r="S114" s="54"/>
      <c r="T114" s="54"/>
      <c r="U114" s="10"/>
      <c r="V114" s="10"/>
      <c r="W114" s="10"/>
      <c r="X114" s="54"/>
      <c r="Y114" s="54"/>
      <c r="Z114" s="54"/>
      <c r="AA114" s="54"/>
      <c r="AB114" s="54"/>
      <c r="AC114" s="109">
        <f>+IF(ROUTING!$C$7="CA",AE114,AD114)</f>
        <v>0</v>
      </c>
      <c r="AD114" s="131"/>
      <c r="AE114" s="130"/>
      <c r="AF114" s="54"/>
    </row>
    <row r="115" spans="2:32" ht="15" customHeight="1">
      <c r="B115" s="54"/>
      <c r="C115" s="54"/>
      <c r="D115" s="54"/>
      <c r="E115" s="54"/>
      <c r="F115" s="54"/>
      <c r="G115" s="54"/>
      <c r="H115" s="54"/>
      <c r="I115" s="54"/>
      <c r="J115" s="54"/>
      <c r="K115" s="54"/>
      <c r="L115" s="54"/>
      <c r="M115" s="54"/>
      <c r="N115" s="54"/>
      <c r="O115" s="54"/>
      <c r="P115" s="54"/>
      <c r="Q115" s="54"/>
      <c r="R115" s="54"/>
      <c r="S115" s="54"/>
      <c r="T115" s="54"/>
      <c r="U115" s="10"/>
      <c r="V115" s="10"/>
      <c r="W115" s="10"/>
      <c r="X115" s="54"/>
      <c r="Y115" s="54"/>
      <c r="Z115" s="54"/>
      <c r="AA115" s="54"/>
      <c r="AB115" s="54"/>
      <c r="AC115" s="109">
        <f>+IF(ROUTING!$C$7="CA",AE115,AD115)</f>
        <v>0</v>
      </c>
      <c r="AD115" s="131"/>
      <c r="AE115" s="130"/>
      <c r="AF115" s="54"/>
    </row>
    <row r="116" spans="2:32" ht="15" customHeight="1">
      <c r="B116" s="54"/>
      <c r="C116" s="54"/>
      <c r="D116" s="54"/>
      <c r="E116" s="54"/>
      <c r="F116" s="54"/>
      <c r="G116" s="54"/>
      <c r="H116" s="54"/>
      <c r="I116" s="54"/>
      <c r="J116" s="54"/>
      <c r="K116" s="54"/>
      <c r="L116" s="54"/>
      <c r="M116" s="54"/>
      <c r="N116" s="54"/>
      <c r="O116" s="54"/>
      <c r="P116" s="54"/>
      <c r="Q116" s="54"/>
      <c r="R116" s="54"/>
      <c r="S116" s="54"/>
      <c r="T116" s="54"/>
      <c r="U116" s="10"/>
      <c r="V116" s="10"/>
      <c r="W116" s="10"/>
      <c r="X116" s="54"/>
      <c r="Y116" s="54"/>
      <c r="Z116" s="54"/>
      <c r="AA116" s="54"/>
      <c r="AB116" s="54"/>
      <c r="AC116" s="109">
        <f>+IF(ROUTING!$C$7="CA",AE116,AD116)</f>
        <v>0</v>
      </c>
      <c r="AD116" s="131"/>
      <c r="AE116" s="130"/>
      <c r="AF116" s="54"/>
    </row>
    <row r="117" spans="2:32" ht="15" customHeight="1">
      <c r="B117" s="54"/>
      <c r="C117" s="54"/>
      <c r="D117" s="54"/>
      <c r="E117" s="54"/>
      <c r="F117" s="54"/>
      <c r="G117" s="54"/>
      <c r="H117" s="54"/>
      <c r="I117" s="54"/>
      <c r="J117" s="54"/>
      <c r="K117" s="54"/>
      <c r="L117" s="54"/>
      <c r="M117" s="54"/>
      <c r="N117" s="54"/>
      <c r="O117" s="54"/>
      <c r="P117" s="54"/>
      <c r="Q117" s="54"/>
      <c r="R117" s="54"/>
      <c r="S117" s="54"/>
      <c r="T117" s="54"/>
      <c r="U117" s="10"/>
      <c r="V117" s="10"/>
      <c r="W117" s="10"/>
      <c r="X117" s="54"/>
      <c r="Y117" s="54"/>
      <c r="Z117" s="54"/>
      <c r="AA117" s="54"/>
      <c r="AB117" s="54"/>
      <c r="AC117" s="109">
        <f>+IF(ROUTING!$C$7="CA",AE117,AD117)</f>
        <v>0</v>
      </c>
      <c r="AD117" s="131"/>
      <c r="AE117" s="130"/>
      <c r="AF117" s="54"/>
    </row>
    <row r="118" spans="2:32" ht="15" customHeight="1">
      <c r="B118" s="54"/>
      <c r="C118" s="54"/>
      <c r="D118" s="54"/>
      <c r="E118" s="54"/>
      <c r="F118" s="54"/>
      <c r="G118" s="54"/>
      <c r="H118" s="54"/>
      <c r="I118" s="54"/>
      <c r="J118" s="54"/>
      <c r="K118" s="54"/>
      <c r="L118" s="54"/>
      <c r="M118" s="54"/>
      <c r="N118" s="54"/>
      <c r="O118" s="54"/>
      <c r="P118" s="54"/>
      <c r="Q118" s="54"/>
      <c r="R118" s="54"/>
      <c r="S118" s="54"/>
      <c r="T118" s="54"/>
      <c r="U118" s="10"/>
      <c r="V118" s="10"/>
      <c r="W118" s="10"/>
      <c r="X118" s="54"/>
      <c r="Y118" s="54"/>
      <c r="Z118" s="54"/>
      <c r="AA118" s="54"/>
      <c r="AB118" s="54"/>
      <c r="AC118" s="109">
        <f>+IF(ROUTING!$C$7="CA",AE118,AD118)</f>
        <v>0</v>
      </c>
      <c r="AD118" s="131"/>
      <c r="AE118" s="130"/>
      <c r="AF118" s="54"/>
    </row>
    <row r="119" spans="2:32" ht="15" customHeight="1">
      <c r="B119" s="54"/>
      <c r="C119" s="54"/>
      <c r="D119" s="54"/>
      <c r="E119" s="54"/>
      <c r="F119" s="54"/>
      <c r="G119" s="54"/>
      <c r="H119" s="54"/>
      <c r="I119" s="54"/>
      <c r="J119" s="54"/>
      <c r="K119" s="54"/>
      <c r="L119" s="54"/>
      <c r="M119" s="54"/>
      <c r="N119" s="54"/>
      <c r="O119" s="54"/>
      <c r="P119" s="54"/>
      <c r="Q119" s="54"/>
      <c r="R119" s="54"/>
      <c r="S119" s="54"/>
      <c r="T119" s="54"/>
      <c r="U119" s="10"/>
      <c r="V119" s="10"/>
      <c r="W119" s="10"/>
      <c r="X119" s="54"/>
      <c r="Y119" s="54"/>
      <c r="Z119" s="54"/>
      <c r="AA119" s="54"/>
      <c r="AB119" s="54"/>
      <c r="AC119" s="109">
        <f>+IF(ROUTING!$C$7="CA",AE119,AD119)</f>
        <v>0</v>
      </c>
      <c r="AD119" s="131"/>
      <c r="AE119" s="130"/>
      <c r="AF119" s="54"/>
    </row>
    <row r="120" spans="2:32" ht="15" customHeight="1">
      <c r="B120" s="54"/>
      <c r="C120" s="54"/>
      <c r="D120" s="54"/>
      <c r="E120" s="54"/>
      <c r="F120" s="54"/>
      <c r="G120" s="54"/>
      <c r="H120" s="54"/>
      <c r="I120" s="54"/>
      <c r="J120" s="54"/>
      <c r="K120" s="54"/>
      <c r="L120" s="54"/>
      <c r="M120" s="54"/>
      <c r="N120" s="54"/>
      <c r="O120" s="54"/>
      <c r="P120" s="54"/>
      <c r="Q120" s="54"/>
      <c r="R120" s="54"/>
      <c r="S120" s="54"/>
      <c r="T120" s="54"/>
      <c r="U120" s="10"/>
      <c r="V120" s="10"/>
      <c r="W120" s="10"/>
      <c r="X120" s="54"/>
      <c r="Y120" s="54"/>
      <c r="Z120" s="54"/>
      <c r="AA120" s="54"/>
      <c r="AB120" s="54"/>
      <c r="AC120" s="109">
        <f>+IF(ROUTING!$C$7="CA",AE120,AD120)</f>
        <v>0</v>
      </c>
      <c r="AD120" s="131"/>
      <c r="AE120" s="130"/>
      <c r="AF120" s="54"/>
    </row>
    <row r="121" spans="2:32" ht="15" customHeight="1">
      <c r="B121" s="54"/>
      <c r="C121" s="54"/>
      <c r="D121" s="54"/>
      <c r="E121" s="54"/>
      <c r="F121" s="54"/>
      <c r="G121" s="54"/>
      <c r="H121" s="54"/>
      <c r="I121" s="54"/>
      <c r="J121" s="54"/>
      <c r="K121" s="54"/>
      <c r="L121" s="54"/>
      <c r="M121" s="54"/>
      <c r="N121" s="54"/>
      <c r="O121" s="54"/>
      <c r="P121" s="54"/>
      <c r="Q121" s="54"/>
      <c r="R121" s="54"/>
      <c r="S121" s="54"/>
      <c r="T121" s="54"/>
      <c r="U121" s="10"/>
      <c r="V121" s="10"/>
      <c r="W121" s="10"/>
      <c r="X121" s="54"/>
      <c r="Y121" s="54"/>
      <c r="Z121" s="54"/>
      <c r="AA121" s="54"/>
      <c r="AB121" s="54"/>
      <c r="AC121" s="109">
        <f>+IF(ROUTING!$C$7="CA",AE121,AD121)</f>
        <v>0</v>
      </c>
      <c r="AD121" s="131"/>
      <c r="AE121" s="130"/>
      <c r="AF121" s="54"/>
    </row>
    <row r="122" spans="2:32" ht="15" customHeight="1">
      <c r="B122" s="54"/>
      <c r="C122" s="54"/>
      <c r="D122" s="54"/>
      <c r="E122" s="54"/>
      <c r="F122" s="54"/>
      <c r="G122" s="54"/>
      <c r="H122" s="54"/>
      <c r="I122" s="54"/>
      <c r="J122" s="54"/>
      <c r="K122" s="54"/>
      <c r="L122" s="54"/>
      <c r="M122" s="54"/>
      <c r="N122" s="54"/>
      <c r="O122" s="54"/>
      <c r="P122" s="54"/>
      <c r="Q122" s="54"/>
      <c r="R122" s="54"/>
      <c r="S122" s="54"/>
      <c r="T122" s="54"/>
      <c r="U122" s="10"/>
      <c r="V122" s="10"/>
      <c r="W122" s="10"/>
      <c r="X122" s="54"/>
      <c r="Y122" s="54"/>
      <c r="Z122" s="54"/>
      <c r="AA122" s="54"/>
      <c r="AB122" s="54"/>
      <c r="AC122" s="109">
        <f>+IF(ROUTING!$C$7="CA",AE122,AD122)</f>
        <v>0</v>
      </c>
      <c r="AD122" s="131"/>
      <c r="AE122" s="130"/>
      <c r="AF122" s="54"/>
    </row>
    <row r="123" spans="2:32" ht="15" customHeight="1">
      <c r="B123" s="54"/>
      <c r="C123" s="54"/>
      <c r="D123" s="54"/>
      <c r="E123" s="54"/>
      <c r="F123" s="54"/>
      <c r="G123" s="54"/>
      <c r="H123" s="54"/>
      <c r="I123" s="54"/>
      <c r="J123" s="54"/>
      <c r="K123" s="54"/>
      <c r="L123" s="54"/>
      <c r="M123" s="54"/>
      <c r="N123" s="54"/>
      <c r="O123" s="54"/>
      <c r="P123" s="54"/>
      <c r="Q123" s="54"/>
      <c r="R123" s="54"/>
      <c r="S123" s="54"/>
      <c r="T123" s="54"/>
      <c r="U123" s="10"/>
      <c r="V123" s="10"/>
      <c r="W123" s="10"/>
      <c r="X123" s="54"/>
      <c r="Y123" s="54"/>
      <c r="Z123" s="54"/>
      <c r="AA123" s="54"/>
      <c r="AB123" s="54"/>
      <c r="AC123" s="109">
        <f>+IF(ROUTING!$C$7="CA",AE123,AD123)</f>
        <v>0</v>
      </c>
      <c r="AD123" s="131"/>
      <c r="AE123" s="130"/>
      <c r="AF123" s="54"/>
    </row>
    <row r="124" spans="2:32" ht="15" customHeight="1">
      <c r="B124" s="54"/>
      <c r="C124" s="54"/>
      <c r="D124" s="54"/>
      <c r="E124" s="54"/>
      <c r="F124" s="54"/>
      <c r="G124" s="54"/>
      <c r="H124" s="54"/>
      <c r="I124" s="54"/>
      <c r="J124" s="54"/>
      <c r="K124" s="54"/>
      <c r="L124" s="54"/>
      <c r="M124" s="54"/>
      <c r="N124" s="54"/>
      <c r="O124" s="54"/>
      <c r="P124" s="54"/>
      <c r="Q124" s="54"/>
      <c r="R124" s="54"/>
      <c r="S124" s="54"/>
      <c r="T124" s="54"/>
      <c r="U124" s="10"/>
      <c r="V124" s="10"/>
      <c r="W124" s="10"/>
      <c r="X124" s="54"/>
      <c r="Y124" s="54"/>
      <c r="Z124" s="54"/>
      <c r="AA124" s="54"/>
      <c r="AB124" s="54"/>
      <c r="AC124" s="109">
        <f>+IF(ROUTING!$C$7="CA",AE124,AD124)</f>
        <v>0</v>
      </c>
      <c r="AD124" s="131"/>
      <c r="AE124" s="130"/>
      <c r="AF124" s="54"/>
    </row>
    <row r="125" spans="2:32" ht="15" customHeight="1">
      <c r="B125" s="54"/>
      <c r="C125" s="54"/>
      <c r="D125" s="54"/>
      <c r="E125" s="54"/>
      <c r="F125" s="54"/>
      <c r="G125" s="54"/>
      <c r="H125" s="54"/>
      <c r="I125" s="54"/>
      <c r="J125" s="54"/>
      <c r="K125" s="54"/>
      <c r="L125" s="54"/>
      <c r="M125" s="54"/>
      <c r="N125" s="54"/>
      <c r="O125" s="54"/>
      <c r="P125" s="54"/>
      <c r="Q125" s="54"/>
      <c r="R125" s="54"/>
      <c r="S125" s="54"/>
      <c r="T125" s="54"/>
      <c r="U125" s="10"/>
      <c r="V125" s="10"/>
      <c r="W125" s="10"/>
      <c r="X125" s="54"/>
      <c r="Y125" s="54"/>
      <c r="Z125" s="54"/>
      <c r="AA125" s="54"/>
      <c r="AB125" s="54"/>
      <c r="AC125" s="109">
        <f>+IF(ROUTING!$C$7="CA",AE125,AD125)</f>
        <v>0</v>
      </c>
      <c r="AD125" s="131"/>
      <c r="AE125" s="130"/>
      <c r="AF125" s="54"/>
    </row>
    <row r="126" spans="2:32" ht="15" customHeight="1">
      <c r="B126" s="54"/>
      <c r="C126" s="54"/>
      <c r="D126" s="54"/>
      <c r="E126" s="54"/>
      <c r="F126" s="54"/>
      <c r="G126" s="54"/>
      <c r="H126" s="54"/>
      <c r="I126" s="54"/>
      <c r="J126" s="54"/>
      <c r="K126" s="54"/>
      <c r="L126" s="54"/>
      <c r="M126" s="54"/>
      <c r="N126" s="54"/>
      <c r="O126" s="54"/>
      <c r="P126" s="54"/>
      <c r="Q126" s="54"/>
      <c r="R126" s="54"/>
      <c r="S126" s="54"/>
      <c r="T126" s="54"/>
      <c r="U126" s="10"/>
      <c r="V126" s="10"/>
      <c r="W126" s="10"/>
      <c r="X126" s="54"/>
      <c r="Y126" s="54"/>
      <c r="Z126" s="54"/>
      <c r="AA126" s="54"/>
      <c r="AB126" s="54"/>
      <c r="AC126" s="109">
        <f>+IF(ROUTING!$C$7="CA",AE126,AD126)</f>
        <v>0</v>
      </c>
      <c r="AD126" s="131"/>
      <c r="AE126" s="130"/>
      <c r="AF126" s="54"/>
    </row>
    <row r="127" spans="2:32" ht="15" customHeight="1">
      <c r="B127" s="54"/>
      <c r="C127" s="54"/>
      <c r="D127" s="54"/>
      <c r="E127" s="54"/>
      <c r="F127" s="54"/>
      <c r="G127" s="54"/>
      <c r="H127" s="54"/>
      <c r="I127" s="54"/>
      <c r="J127" s="54"/>
      <c r="K127" s="54"/>
      <c r="L127" s="54"/>
      <c r="M127" s="54"/>
      <c r="N127" s="54"/>
      <c r="O127" s="54"/>
      <c r="P127" s="54"/>
      <c r="Q127" s="54"/>
      <c r="R127" s="54"/>
      <c r="S127" s="54"/>
      <c r="T127" s="54"/>
      <c r="U127" s="10"/>
      <c r="V127" s="10"/>
      <c r="W127" s="10"/>
      <c r="X127" s="54"/>
      <c r="Y127" s="54"/>
      <c r="Z127" s="54"/>
      <c r="AA127" s="54"/>
      <c r="AB127" s="54"/>
      <c r="AC127" s="54"/>
      <c r="AD127" s="54"/>
      <c r="AE127" s="54"/>
      <c r="AF127" s="54"/>
    </row>
    <row r="128" spans="2:32" ht="15" customHeight="1">
      <c r="B128" s="54"/>
      <c r="C128" s="54"/>
      <c r="D128" s="54"/>
      <c r="E128" s="54"/>
      <c r="F128" s="54"/>
      <c r="G128" s="54"/>
      <c r="H128" s="54"/>
      <c r="I128" s="54"/>
      <c r="J128" s="54"/>
      <c r="K128" s="54"/>
      <c r="L128" s="54"/>
      <c r="M128" s="54"/>
      <c r="N128" s="54"/>
      <c r="O128" s="54"/>
      <c r="P128" s="54"/>
      <c r="Q128" s="54"/>
      <c r="R128" s="54"/>
      <c r="S128" s="54"/>
      <c r="T128" s="54"/>
      <c r="U128" s="10"/>
      <c r="V128" s="10"/>
      <c r="W128" s="10"/>
      <c r="X128" s="54"/>
      <c r="Y128" s="54"/>
      <c r="Z128" s="54"/>
      <c r="AA128" s="54"/>
      <c r="AB128" s="54"/>
      <c r="AC128" s="54"/>
      <c r="AD128" s="54"/>
      <c r="AE128" s="54"/>
      <c r="AF128" s="54"/>
    </row>
    <row r="129" spans="2:32" ht="15" customHeight="1">
      <c r="B129" s="54"/>
      <c r="C129" s="54"/>
      <c r="D129" s="54"/>
      <c r="E129" s="54"/>
      <c r="F129" s="54"/>
      <c r="G129" s="54"/>
      <c r="H129" s="54"/>
      <c r="I129" s="54"/>
      <c r="J129" s="54"/>
      <c r="K129" s="54"/>
      <c r="L129" s="54"/>
      <c r="M129" s="54"/>
      <c r="N129" s="54"/>
      <c r="O129" s="54"/>
      <c r="P129" s="54"/>
      <c r="Q129" s="54"/>
      <c r="R129" s="54"/>
      <c r="S129" s="54"/>
      <c r="T129" s="54"/>
      <c r="U129" s="10"/>
      <c r="V129" s="10"/>
      <c r="W129" s="10"/>
      <c r="X129" s="54"/>
      <c r="Y129" s="54"/>
      <c r="Z129" s="54"/>
      <c r="AA129" s="54"/>
      <c r="AB129" s="54"/>
      <c r="AC129" s="54"/>
      <c r="AD129" s="54"/>
      <c r="AE129" s="54"/>
      <c r="AF129" s="54"/>
    </row>
    <row r="130" spans="2:32" ht="15" customHeight="1">
      <c r="B130" s="54"/>
      <c r="C130" s="54"/>
      <c r="D130" s="54"/>
      <c r="E130" s="54"/>
      <c r="F130" s="54"/>
      <c r="G130" s="54"/>
      <c r="H130" s="54"/>
      <c r="I130" s="54"/>
      <c r="J130" s="54"/>
      <c r="K130" s="54"/>
      <c r="L130" s="54"/>
      <c r="M130" s="54"/>
      <c r="N130" s="54"/>
      <c r="O130" s="54"/>
      <c r="P130" s="54"/>
      <c r="Q130" s="54"/>
      <c r="R130" s="54"/>
      <c r="S130" s="54"/>
      <c r="T130" s="54"/>
      <c r="U130" s="10"/>
      <c r="V130" s="10"/>
      <c r="W130" s="10"/>
      <c r="X130" s="54"/>
      <c r="Y130" s="54"/>
      <c r="Z130" s="54"/>
      <c r="AA130" s="54"/>
      <c r="AB130" s="54"/>
      <c r="AC130" s="54"/>
      <c r="AD130" s="54"/>
      <c r="AE130" s="54"/>
      <c r="AF130" s="54"/>
    </row>
    <row r="131" spans="2:32" ht="15" customHeight="1">
      <c r="B131" s="54"/>
      <c r="C131" s="54"/>
      <c r="D131" s="54"/>
      <c r="E131" s="54"/>
      <c r="F131" s="54"/>
      <c r="G131" s="54"/>
      <c r="H131" s="54"/>
      <c r="I131" s="54"/>
      <c r="J131" s="54"/>
      <c r="K131" s="54"/>
      <c r="L131" s="54"/>
      <c r="M131" s="54"/>
      <c r="N131" s="54"/>
      <c r="O131" s="54"/>
      <c r="P131" s="54"/>
      <c r="Q131" s="54"/>
      <c r="R131" s="54"/>
      <c r="S131" s="54"/>
      <c r="T131" s="54"/>
      <c r="U131" s="10"/>
      <c r="V131" s="10"/>
      <c r="W131" s="10"/>
      <c r="X131" s="54"/>
      <c r="Y131" s="54"/>
      <c r="Z131" s="54"/>
      <c r="AA131" s="54"/>
      <c r="AB131" s="54"/>
      <c r="AC131" s="54"/>
      <c r="AD131" s="54"/>
      <c r="AE131" s="54"/>
      <c r="AF131" s="54"/>
    </row>
    <row r="132" spans="2:32" ht="15" customHeight="1">
      <c r="B132" s="54"/>
      <c r="C132" s="54"/>
      <c r="D132" s="54"/>
      <c r="E132" s="54"/>
      <c r="F132" s="54"/>
      <c r="G132" s="54"/>
      <c r="H132" s="54"/>
      <c r="I132" s="54"/>
      <c r="J132" s="54"/>
      <c r="K132" s="54"/>
      <c r="L132" s="54"/>
      <c r="M132" s="54"/>
      <c r="N132" s="54"/>
      <c r="O132" s="54"/>
      <c r="P132" s="54"/>
      <c r="Q132" s="54"/>
      <c r="R132" s="54"/>
      <c r="S132" s="54"/>
      <c r="T132" s="54"/>
      <c r="U132" s="10"/>
      <c r="V132" s="10"/>
      <c r="W132" s="10"/>
      <c r="X132" s="54"/>
      <c r="Y132" s="54"/>
      <c r="Z132" s="54"/>
      <c r="AA132" s="54"/>
      <c r="AB132" s="54"/>
      <c r="AC132" s="54"/>
      <c r="AD132" s="54"/>
      <c r="AE132" s="54"/>
      <c r="AF132" s="54"/>
    </row>
    <row r="133" spans="2:32" ht="15" customHeight="1">
      <c r="B133" s="54"/>
      <c r="C133" s="54"/>
      <c r="D133" s="54"/>
      <c r="E133" s="54"/>
      <c r="F133" s="54"/>
      <c r="G133" s="54"/>
      <c r="H133" s="54"/>
      <c r="I133" s="54"/>
      <c r="J133" s="54"/>
      <c r="K133" s="54"/>
      <c r="L133" s="54"/>
      <c r="M133" s="54"/>
      <c r="N133" s="54"/>
      <c r="O133" s="54"/>
      <c r="P133" s="54"/>
      <c r="Q133" s="54"/>
      <c r="R133" s="54"/>
      <c r="S133" s="54"/>
      <c r="T133" s="54"/>
      <c r="U133" s="10"/>
      <c r="V133" s="10"/>
      <c r="W133" s="10"/>
      <c r="X133" s="54"/>
      <c r="Y133" s="54"/>
      <c r="Z133" s="54"/>
      <c r="AA133" s="54"/>
      <c r="AB133" s="54"/>
      <c r="AC133" s="54"/>
      <c r="AD133" s="54"/>
      <c r="AE133" s="54"/>
      <c r="AF133" s="54"/>
    </row>
    <row r="134" spans="2:32" ht="15" customHeight="1">
      <c r="B134" s="54"/>
      <c r="C134" s="54"/>
      <c r="D134" s="54"/>
      <c r="E134" s="54"/>
      <c r="F134" s="54"/>
      <c r="G134" s="54"/>
      <c r="H134" s="54"/>
      <c r="I134" s="54"/>
      <c r="J134" s="54"/>
      <c r="K134" s="54"/>
      <c r="L134" s="54"/>
      <c r="M134" s="54"/>
      <c r="N134" s="54"/>
      <c r="O134" s="54"/>
      <c r="P134" s="54"/>
      <c r="Q134" s="54"/>
      <c r="R134" s="54"/>
      <c r="S134" s="54"/>
      <c r="T134" s="54"/>
      <c r="U134" s="10"/>
      <c r="V134" s="10"/>
      <c r="W134" s="10"/>
      <c r="X134" s="54"/>
      <c r="Y134" s="54"/>
      <c r="Z134" s="54"/>
      <c r="AA134" s="54"/>
      <c r="AB134" s="54"/>
      <c r="AC134" s="54"/>
      <c r="AD134" s="54"/>
      <c r="AE134" s="54"/>
      <c r="AF134" s="54"/>
    </row>
    <row r="135" spans="2:32" ht="15" customHeight="1">
      <c r="B135" s="54"/>
      <c r="C135" s="54"/>
      <c r="D135" s="54"/>
      <c r="E135" s="54"/>
      <c r="F135" s="54"/>
      <c r="G135" s="54"/>
      <c r="H135" s="54"/>
      <c r="I135" s="54"/>
      <c r="J135" s="54"/>
      <c r="K135" s="54"/>
      <c r="L135" s="54"/>
      <c r="M135" s="54"/>
      <c r="N135" s="54"/>
      <c r="O135" s="54"/>
      <c r="P135" s="54"/>
      <c r="Q135" s="54"/>
      <c r="R135" s="54"/>
      <c r="S135" s="54"/>
      <c r="T135" s="54"/>
      <c r="U135" s="10"/>
      <c r="V135" s="10"/>
      <c r="W135" s="10"/>
      <c r="X135" s="54"/>
      <c r="Y135" s="54"/>
      <c r="Z135" s="54"/>
      <c r="AA135" s="54"/>
      <c r="AB135" s="54"/>
      <c r="AC135" s="54"/>
      <c r="AD135" s="54"/>
      <c r="AE135" s="54"/>
      <c r="AF135" s="54"/>
    </row>
    <row r="136" spans="2:32" ht="15" customHeight="1">
      <c r="B136" s="54"/>
      <c r="C136" s="54"/>
      <c r="D136" s="54"/>
      <c r="E136" s="54"/>
      <c r="F136" s="54"/>
      <c r="G136" s="54"/>
      <c r="H136" s="54"/>
      <c r="I136" s="54"/>
      <c r="J136" s="54"/>
      <c r="K136" s="54"/>
      <c r="L136" s="54"/>
      <c r="M136" s="54"/>
      <c r="N136" s="54"/>
      <c r="O136" s="54"/>
      <c r="P136" s="54"/>
      <c r="Q136" s="54"/>
      <c r="R136" s="54"/>
      <c r="S136" s="54"/>
      <c r="T136" s="54"/>
      <c r="U136" s="10"/>
      <c r="V136" s="10"/>
      <c r="W136" s="10"/>
      <c r="X136" s="54"/>
      <c r="Y136" s="54"/>
      <c r="Z136" s="54"/>
      <c r="AA136" s="54"/>
      <c r="AB136" s="54"/>
      <c r="AC136" s="54"/>
      <c r="AD136" s="54"/>
      <c r="AE136" s="54"/>
      <c r="AF136" s="54"/>
    </row>
    <row r="137" spans="2:32" ht="15" customHeight="1">
      <c r="B137" s="54"/>
      <c r="C137" s="54"/>
      <c r="D137" s="54"/>
      <c r="E137" s="54"/>
      <c r="F137" s="54"/>
      <c r="G137" s="54"/>
      <c r="H137" s="54"/>
      <c r="I137" s="54"/>
      <c r="J137" s="54"/>
      <c r="K137" s="54"/>
      <c r="L137" s="54"/>
      <c r="M137" s="54"/>
      <c r="N137" s="54"/>
      <c r="O137" s="54"/>
      <c r="P137" s="54"/>
      <c r="Q137" s="54"/>
      <c r="R137" s="54"/>
      <c r="S137" s="54"/>
      <c r="T137" s="54"/>
      <c r="U137" s="10"/>
      <c r="V137" s="10"/>
      <c r="W137" s="10"/>
      <c r="X137" s="54"/>
      <c r="Y137" s="54"/>
      <c r="Z137" s="54"/>
      <c r="AA137" s="54"/>
      <c r="AB137" s="54"/>
      <c r="AC137" s="54"/>
      <c r="AD137" s="54"/>
      <c r="AE137" s="54"/>
      <c r="AF137" s="54"/>
    </row>
    <row r="138" spans="2:32" ht="15" customHeight="1">
      <c r="B138" s="54"/>
      <c r="C138" s="54"/>
      <c r="D138" s="54"/>
      <c r="E138" s="54"/>
      <c r="F138" s="54"/>
      <c r="G138" s="54"/>
      <c r="H138" s="54"/>
      <c r="I138" s="54"/>
      <c r="J138" s="54"/>
      <c r="K138" s="54"/>
      <c r="L138" s="54"/>
      <c r="M138" s="54"/>
      <c r="N138" s="54"/>
      <c r="O138" s="54"/>
      <c r="P138" s="54"/>
      <c r="Q138" s="54"/>
      <c r="R138" s="54"/>
      <c r="S138" s="54"/>
      <c r="T138" s="54"/>
      <c r="U138" s="10"/>
      <c r="V138" s="10"/>
      <c r="W138" s="10"/>
      <c r="X138" s="54"/>
      <c r="Y138" s="54"/>
      <c r="Z138" s="54"/>
      <c r="AA138" s="54"/>
      <c r="AB138" s="54"/>
      <c r="AC138" s="54"/>
      <c r="AD138" s="54"/>
      <c r="AE138" s="54"/>
      <c r="AF138" s="54"/>
    </row>
    <row r="139" spans="2:32" ht="15" customHeight="1">
      <c r="B139" s="54"/>
      <c r="C139" s="54"/>
      <c r="D139" s="54"/>
      <c r="E139" s="54"/>
      <c r="F139" s="54"/>
      <c r="G139" s="54"/>
      <c r="H139" s="54"/>
      <c r="I139" s="54"/>
      <c r="J139" s="54"/>
      <c r="K139" s="54"/>
      <c r="L139" s="54"/>
      <c r="M139" s="54"/>
      <c r="N139" s="54"/>
      <c r="O139" s="54"/>
      <c r="P139" s="54"/>
      <c r="Q139" s="54"/>
      <c r="R139" s="54"/>
      <c r="S139" s="54"/>
      <c r="T139" s="54"/>
      <c r="U139" s="10"/>
      <c r="V139" s="10"/>
      <c r="W139" s="10"/>
      <c r="X139" s="54"/>
      <c r="Y139" s="54"/>
      <c r="Z139" s="54"/>
      <c r="AA139" s="54"/>
      <c r="AB139" s="54"/>
      <c r="AC139" s="54"/>
      <c r="AD139" s="54"/>
      <c r="AE139" s="54"/>
      <c r="AF139" s="54"/>
    </row>
    <row r="140" spans="2:32" ht="15" customHeight="1">
      <c r="B140" s="54"/>
      <c r="C140" s="54"/>
      <c r="D140" s="54"/>
      <c r="E140" s="54"/>
      <c r="F140" s="54"/>
      <c r="G140" s="54"/>
      <c r="H140" s="54"/>
      <c r="I140" s="54"/>
      <c r="J140" s="54"/>
      <c r="K140" s="54"/>
      <c r="L140" s="54"/>
      <c r="M140" s="54"/>
      <c r="N140" s="54"/>
      <c r="O140" s="54"/>
      <c r="P140" s="54"/>
      <c r="Q140" s="54"/>
      <c r="R140" s="54"/>
      <c r="S140" s="54"/>
      <c r="T140" s="54"/>
      <c r="U140" s="10"/>
      <c r="V140" s="10"/>
      <c r="W140" s="10"/>
      <c r="X140" s="54"/>
      <c r="Y140" s="54"/>
      <c r="Z140" s="54"/>
      <c r="AA140" s="54"/>
      <c r="AB140" s="54"/>
      <c r="AC140" s="54"/>
      <c r="AD140" s="54"/>
      <c r="AE140" s="54"/>
      <c r="AF140" s="54"/>
    </row>
    <row r="141" spans="2:32" ht="15" customHeight="1">
      <c r="B141" s="54"/>
      <c r="C141" s="54"/>
      <c r="D141" s="54"/>
      <c r="E141" s="54"/>
      <c r="F141" s="54"/>
      <c r="G141" s="54"/>
      <c r="H141" s="54"/>
      <c r="I141" s="54"/>
      <c r="J141" s="54"/>
      <c r="K141" s="54"/>
      <c r="L141" s="54"/>
      <c r="M141" s="54"/>
      <c r="N141" s="54"/>
      <c r="O141" s="54"/>
      <c r="P141" s="54"/>
      <c r="Q141" s="54"/>
      <c r="R141" s="54"/>
      <c r="S141" s="54"/>
      <c r="T141" s="54"/>
      <c r="U141" s="10"/>
      <c r="V141" s="10"/>
      <c r="W141" s="10"/>
      <c r="X141" s="54"/>
      <c r="Y141" s="54"/>
      <c r="Z141" s="54"/>
      <c r="AA141" s="54"/>
      <c r="AB141" s="54"/>
      <c r="AC141" s="54"/>
      <c r="AD141" s="54"/>
      <c r="AE141" s="54"/>
      <c r="AF141" s="54"/>
    </row>
    <row r="142" spans="2:32" ht="15" customHeight="1">
      <c r="B142" s="54"/>
      <c r="C142" s="54"/>
      <c r="D142" s="54"/>
      <c r="E142" s="54"/>
      <c r="F142" s="54"/>
      <c r="G142" s="54"/>
      <c r="H142" s="54"/>
      <c r="I142" s="54"/>
      <c r="J142" s="54"/>
      <c r="K142" s="54"/>
      <c r="L142" s="54"/>
      <c r="M142" s="54"/>
      <c r="N142" s="54"/>
      <c r="O142" s="54"/>
      <c r="P142" s="54"/>
      <c r="Q142" s="54"/>
      <c r="R142" s="54"/>
      <c r="S142" s="54"/>
      <c r="T142" s="54"/>
      <c r="U142" s="10"/>
      <c r="V142" s="10"/>
      <c r="W142" s="10"/>
      <c r="X142" s="54"/>
      <c r="Y142" s="54"/>
      <c r="Z142" s="54"/>
      <c r="AA142" s="54"/>
      <c r="AB142" s="54"/>
      <c r="AC142" s="54"/>
      <c r="AD142" s="54"/>
      <c r="AE142" s="54"/>
      <c r="AF142" s="54"/>
    </row>
    <row r="143" spans="2:32" ht="15" customHeight="1">
      <c r="B143" s="54"/>
      <c r="C143" s="54"/>
      <c r="D143" s="54"/>
      <c r="E143" s="54"/>
      <c r="F143" s="54"/>
      <c r="G143" s="54"/>
      <c r="H143" s="54"/>
      <c r="I143" s="54"/>
      <c r="J143" s="54"/>
      <c r="K143" s="54"/>
      <c r="L143" s="54"/>
      <c r="M143" s="54"/>
      <c r="N143" s="54"/>
      <c r="O143" s="54"/>
      <c r="P143" s="54"/>
      <c r="Q143" s="54"/>
      <c r="R143" s="54"/>
      <c r="S143" s="54"/>
      <c r="T143" s="54"/>
      <c r="U143" s="10"/>
      <c r="V143" s="10"/>
      <c r="W143" s="10"/>
      <c r="X143" s="54"/>
      <c r="Y143" s="54"/>
      <c r="Z143" s="54"/>
      <c r="AA143" s="54"/>
      <c r="AB143" s="54"/>
      <c r="AC143" s="54"/>
      <c r="AD143" s="54"/>
      <c r="AE143" s="54"/>
      <c r="AF143" s="54"/>
    </row>
    <row r="144" spans="2:32" ht="15" customHeight="1">
      <c r="B144" s="54"/>
      <c r="C144" s="54"/>
      <c r="D144" s="54"/>
      <c r="E144" s="54"/>
      <c r="F144" s="54"/>
      <c r="G144" s="54"/>
      <c r="H144" s="54"/>
      <c r="I144" s="54"/>
      <c r="J144" s="54"/>
      <c r="K144" s="54"/>
      <c r="L144" s="54"/>
      <c r="M144" s="54"/>
      <c r="N144" s="54"/>
      <c r="O144" s="54"/>
      <c r="P144" s="54"/>
      <c r="Q144" s="54"/>
      <c r="R144" s="54"/>
      <c r="S144" s="54"/>
      <c r="T144" s="54"/>
      <c r="U144" s="10"/>
      <c r="V144" s="10"/>
      <c r="W144" s="10"/>
      <c r="X144" s="54"/>
      <c r="Y144" s="54"/>
      <c r="Z144" s="54"/>
      <c r="AA144" s="54"/>
      <c r="AB144" s="54"/>
      <c r="AC144" s="54"/>
      <c r="AD144" s="54"/>
      <c r="AE144" s="54"/>
      <c r="AF144" s="54"/>
    </row>
    <row r="145" spans="2:32" ht="15" customHeight="1">
      <c r="B145" s="54"/>
      <c r="C145" s="54"/>
      <c r="D145" s="54"/>
      <c r="E145" s="54"/>
      <c r="F145" s="54"/>
      <c r="G145" s="54"/>
      <c r="H145" s="54"/>
      <c r="I145" s="54"/>
      <c r="J145" s="54"/>
      <c r="K145" s="54"/>
      <c r="L145" s="54"/>
      <c r="M145" s="54"/>
      <c r="N145" s="54"/>
      <c r="O145" s="54"/>
      <c r="P145" s="54"/>
      <c r="Q145" s="54"/>
      <c r="R145" s="54"/>
      <c r="S145" s="54"/>
      <c r="T145" s="54"/>
      <c r="U145" s="10"/>
      <c r="V145" s="10"/>
      <c r="W145" s="10"/>
      <c r="X145" s="54"/>
      <c r="Y145" s="54"/>
      <c r="Z145" s="54"/>
      <c r="AA145" s="54"/>
      <c r="AB145" s="54"/>
      <c r="AC145" s="54"/>
      <c r="AD145" s="54"/>
      <c r="AE145" s="54"/>
      <c r="AF145" s="54"/>
    </row>
    <row r="146" spans="2:32" ht="15" customHeight="1">
      <c r="B146" s="54"/>
      <c r="C146" s="54"/>
      <c r="D146" s="54"/>
      <c r="E146" s="54"/>
      <c r="F146" s="54"/>
      <c r="G146" s="54"/>
      <c r="H146" s="54"/>
      <c r="I146" s="54"/>
      <c r="J146" s="54"/>
      <c r="K146" s="54"/>
      <c r="L146" s="54"/>
      <c r="M146" s="54"/>
      <c r="N146" s="54"/>
      <c r="O146" s="54"/>
      <c r="P146" s="54"/>
      <c r="Q146" s="54"/>
      <c r="R146" s="54"/>
      <c r="S146" s="54"/>
      <c r="T146" s="54"/>
      <c r="U146" s="10"/>
      <c r="V146" s="10"/>
      <c r="W146" s="10"/>
      <c r="X146" s="54"/>
      <c r="Y146" s="54"/>
      <c r="Z146" s="54"/>
      <c r="AA146" s="54"/>
      <c r="AB146" s="54"/>
      <c r="AC146" s="54"/>
      <c r="AD146" s="54"/>
      <c r="AE146" s="54"/>
      <c r="AF146" s="54"/>
    </row>
    <row r="147" spans="2:32" ht="15" customHeight="1">
      <c r="B147" s="54"/>
      <c r="C147" s="54"/>
      <c r="D147" s="54"/>
      <c r="E147" s="54"/>
      <c r="F147" s="54"/>
      <c r="G147" s="54"/>
      <c r="H147" s="54"/>
      <c r="I147" s="54"/>
      <c r="J147" s="54"/>
      <c r="K147" s="54"/>
      <c r="L147" s="54"/>
      <c r="M147" s="54"/>
      <c r="N147" s="54"/>
      <c r="O147" s="54"/>
      <c r="P147" s="54"/>
      <c r="Q147" s="54"/>
      <c r="R147" s="54"/>
      <c r="S147" s="54"/>
      <c r="T147" s="54"/>
      <c r="U147" s="10"/>
      <c r="V147" s="10"/>
      <c r="W147" s="10"/>
      <c r="X147" s="54"/>
      <c r="Y147" s="54"/>
      <c r="Z147" s="54"/>
      <c r="AA147" s="54"/>
      <c r="AB147" s="54"/>
      <c r="AC147" s="54"/>
      <c r="AD147" s="54"/>
      <c r="AE147" s="54"/>
      <c r="AF147" s="54"/>
    </row>
    <row r="148" spans="2:32" ht="15" customHeight="1">
      <c r="B148" s="54"/>
      <c r="C148" s="54"/>
      <c r="D148" s="54"/>
      <c r="E148" s="54"/>
      <c r="F148" s="54"/>
      <c r="G148" s="54"/>
      <c r="H148" s="54"/>
      <c r="I148" s="54"/>
      <c r="J148" s="54"/>
      <c r="K148" s="54"/>
      <c r="L148" s="54"/>
      <c r="M148" s="54"/>
      <c r="N148" s="54"/>
      <c r="O148" s="54"/>
      <c r="P148" s="54"/>
      <c r="Q148" s="54"/>
      <c r="R148" s="54"/>
      <c r="S148" s="54"/>
      <c r="T148" s="54"/>
      <c r="U148" s="10"/>
      <c r="V148" s="10"/>
      <c r="W148" s="10"/>
      <c r="X148" s="54"/>
      <c r="Y148" s="54"/>
      <c r="Z148" s="54"/>
      <c r="AA148" s="54"/>
      <c r="AB148" s="54"/>
      <c r="AC148" s="54"/>
      <c r="AD148" s="54"/>
      <c r="AE148" s="54"/>
      <c r="AF148" s="54"/>
    </row>
    <row r="149" spans="2:32" ht="15" customHeight="1">
      <c r="B149" s="54"/>
      <c r="C149" s="54"/>
      <c r="D149" s="54"/>
      <c r="E149" s="54"/>
      <c r="F149" s="54"/>
      <c r="G149" s="54"/>
      <c r="H149" s="54"/>
      <c r="I149" s="54"/>
      <c r="J149" s="54"/>
      <c r="K149" s="54"/>
      <c r="L149" s="54"/>
      <c r="M149" s="54"/>
      <c r="N149" s="54"/>
      <c r="O149" s="54"/>
      <c r="P149" s="54"/>
      <c r="Q149" s="54"/>
      <c r="R149" s="54"/>
      <c r="S149" s="54"/>
      <c r="T149" s="54"/>
      <c r="U149" s="10"/>
      <c r="V149" s="10"/>
      <c r="W149" s="10"/>
      <c r="X149" s="54"/>
      <c r="Y149" s="54"/>
      <c r="Z149" s="54"/>
      <c r="AA149" s="54"/>
      <c r="AB149" s="54"/>
      <c r="AC149" s="54"/>
      <c r="AD149" s="54"/>
      <c r="AE149" s="54"/>
      <c r="AF149" s="54"/>
    </row>
    <row r="150" spans="2:32" ht="15" customHeight="1">
      <c r="B150" s="54"/>
      <c r="C150" s="54"/>
      <c r="D150" s="54"/>
      <c r="E150" s="54"/>
      <c r="F150" s="54"/>
      <c r="G150" s="54"/>
      <c r="H150" s="54"/>
      <c r="I150" s="54"/>
      <c r="J150" s="54"/>
      <c r="K150" s="54"/>
      <c r="L150" s="54"/>
      <c r="M150" s="54"/>
      <c r="N150" s="54"/>
      <c r="O150" s="54"/>
      <c r="P150" s="54"/>
      <c r="Q150" s="54"/>
      <c r="R150" s="54"/>
      <c r="S150" s="54"/>
      <c r="T150" s="54"/>
      <c r="U150" s="10"/>
      <c r="V150" s="10"/>
      <c r="W150" s="10"/>
      <c r="X150" s="54"/>
      <c r="Y150" s="54"/>
      <c r="Z150" s="54"/>
      <c r="AA150" s="54"/>
      <c r="AB150" s="54"/>
      <c r="AC150" s="54"/>
      <c r="AD150" s="54"/>
      <c r="AE150" s="54"/>
      <c r="AF150" s="54"/>
    </row>
    <row r="151" spans="2:32" ht="15" customHeight="1">
      <c r="B151" s="54"/>
      <c r="C151" s="54"/>
      <c r="D151" s="54"/>
      <c r="E151" s="54"/>
      <c r="F151" s="54"/>
      <c r="G151" s="54"/>
      <c r="H151" s="54"/>
      <c r="I151" s="54"/>
      <c r="J151" s="54"/>
      <c r="K151" s="54"/>
      <c r="L151" s="54"/>
      <c r="M151" s="54"/>
      <c r="N151" s="54"/>
      <c r="O151" s="54"/>
      <c r="P151" s="54"/>
      <c r="Q151" s="54"/>
      <c r="R151" s="54"/>
      <c r="S151" s="54"/>
      <c r="T151" s="54"/>
      <c r="U151" s="10"/>
      <c r="V151" s="10"/>
      <c r="W151" s="10"/>
      <c r="X151" s="54"/>
      <c r="Y151" s="54"/>
      <c r="Z151" s="54"/>
      <c r="AA151" s="54"/>
      <c r="AB151" s="54"/>
      <c r="AC151" s="54"/>
      <c r="AD151" s="54"/>
      <c r="AE151" s="54"/>
      <c r="AF151" s="54"/>
    </row>
    <row r="152" spans="2:32" ht="15" customHeight="1">
      <c r="B152" s="54"/>
      <c r="C152" s="54"/>
      <c r="D152" s="54"/>
      <c r="E152" s="54"/>
      <c r="F152" s="54"/>
      <c r="G152" s="54"/>
      <c r="H152" s="54"/>
      <c r="I152" s="54"/>
      <c r="J152" s="54"/>
      <c r="K152" s="54"/>
      <c r="L152" s="54"/>
      <c r="M152" s="54"/>
      <c r="N152" s="54"/>
      <c r="O152" s="54"/>
      <c r="P152" s="54"/>
      <c r="Q152" s="54"/>
      <c r="R152" s="54"/>
      <c r="S152" s="54"/>
      <c r="T152" s="54"/>
      <c r="U152" s="10"/>
      <c r="V152" s="10"/>
      <c r="W152" s="10"/>
      <c r="X152" s="54"/>
      <c r="Y152" s="54"/>
      <c r="Z152" s="54"/>
      <c r="AA152" s="54"/>
      <c r="AB152" s="54"/>
      <c r="AC152" s="54"/>
      <c r="AD152" s="54"/>
      <c r="AE152" s="54"/>
      <c r="AF152" s="54"/>
    </row>
    <row r="153" spans="2:32" ht="15" customHeight="1">
      <c r="B153" s="54"/>
      <c r="C153" s="54"/>
      <c r="D153" s="54"/>
      <c r="E153" s="54"/>
      <c r="F153" s="54"/>
      <c r="G153" s="54"/>
      <c r="H153" s="54"/>
      <c r="I153" s="54"/>
      <c r="J153" s="54"/>
      <c r="K153" s="54"/>
      <c r="L153" s="54"/>
      <c r="M153" s="54"/>
      <c r="N153" s="54"/>
      <c r="O153" s="54"/>
      <c r="P153" s="54"/>
      <c r="Q153" s="54"/>
      <c r="R153" s="54"/>
      <c r="S153" s="54"/>
      <c r="T153" s="54"/>
      <c r="U153" s="10"/>
      <c r="V153" s="10"/>
      <c r="W153" s="10"/>
      <c r="X153" s="54"/>
      <c r="Y153" s="54"/>
      <c r="Z153" s="54"/>
      <c r="AA153" s="54"/>
      <c r="AB153" s="54"/>
      <c r="AC153" s="54"/>
      <c r="AD153" s="54"/>
      <c r="AE153" s="54"/>
      <c r="AF153" s="54"/>
    </row>
    <row r="154" spans="2:32" ht="15" customHeight="1">
      <c r="B154" s="54"/>
      <c r="C154" s="54"/>
      <c r="D154" s="54"/>
      <c r="E154" s="54"/>
      <c r="F154" s="54"/>
      <c r="G154" s="54"/>
      <c r="H154" s="54"/>
      <c r="I154" s="54"/>
      <c r="J154" s="54"/>
      <c r="K154" s="54"/>
      <c r="L154" s="54"/>
      <c r="M154" s="54"/>
      <c r="N154" s="54"/>
      <c r="O154" s="54"/>
      <c r="P154" s="54"/>
      <c r="Q154" s="54"/>
      <c r="R154" s="54"/>
      <c r="S154" s="54"/>
      <c r="T154" s="54"/>
      <c r="U154" s="10"/>
      <c r="V154" s="10"/>
      <c r="W154" s="10"/>
      <c r="X154" s="54"/>
      <c r="Y154" s="54"/>
      <c r="Z154" s="54"/>
      <c r="AA154" s="54"/>
      <c r="AB154" s="54"/>
      <c r="AC154" s="54"/>
      <c r="AD154" s="54"/>
      <c r="AE154" s="54"/>
      <c r="AF154" s="54"/>
    </row>
    <row r="155" spans="2:32" ht="15" customHeight="1">
      <c r="B155" s="54"/>
      <c r="C155" s="54"/>
      <c r="D155" s="54"/>
      <c r="E155" s="54"/>
      <c r="F155" s="54"/>
      <c r="G155" s="54"/>
      <c r="H155" s="54"/>
      <c r="I155" s="54"/>
      <c r="J155" s="54"/>
      <c r="K155" s="54"/>
      <c r="L155" s="54"/>
      <c r="M155" s="54"/>
      <c r="N155" s="54"/>
      <c r="O155" s="54"/>
      <c r="P155" s="54"/>
      <c r="Q155" s="54"/>
      <c r="R155" s="54"/>
      <c r="S155" s="54"/>
      <c r="T155" s="54"/>
      <c r="U155" s="10"/>
      <c r="V155" s="10"/>
      <c r="W155" s="10"/>
      <c r="X155" s="54"/>
      <c r="Y155" s="54"/>
      <c r="Z155" s="54"/>
      <c r="AA155" s="54"/>
      <c r="AB155" s="54"/>
      <c r="AC155" s="54"/>
      <c r="AD155" s="54"/>
      <c r="AE155" s="54"/>
      <c r="AF155" s="54"/>
    </row>
    <row r="156" spans="2:32" ht="15" customHeight="1">
      <c r="B156" s="54"/>
      <c r="C156" s="54"/>
      <c r="D156" s="54"/>
      <c r="E156" s="54"/>
      <c r="F156" s="54"/>
      <c r="G156" s="54"/>
      <c r="H156" s="54"/>
      <c r="I156" s="54"/>
      <c r="J156" s="54"/>
      <c r="K156" s="54"/>
      <c r="L156" s="54"/>
      <c r="M156" s="54"/>
      <c r="N156" s="54"/>
      <c r="O156" s="54"/>
      <c r="P156" s="54"/>
      <c r="Q156" s="54"/>
      <c r="R156" s="54"/>
      <c r="S156" s="54"/>
      <c r="T156" s="54"/>
      <c r="U156" s="10"/>
      <c r="V156" s="10"/>
      <c r="W156" s="10"/>
      <c r="X156" s="54"/>
      <c r="Y156" s="54"/>
      <c r="Z156" s="54"/>
      <c r="AA156" s="54"/>
      <c r="AB156" s="54"/>
      <c r="AC156" s="54"/>
      <c r="AD156" s="54"/>
      <c r="AE156" s="54"/>
      <c r="AF156" s="54"/>
    </row>
    <row r="157" spans="2:32" ht="15" customHeight="1">
      <c r="B157" s="54"/>
      <c r="C157" s="54"/>
      <c r="D157" s="54"/>
      <c r="E157" s="54"/>
      <c r="F157" s="54"/>
      <c r="G157" s="54"/>
      <c r="H157" s="54"/>
      <c r="I157" s="54"/>
      <c r="J157" s="54"/>
      <c r="K157" s="54"/>
      <c r="L157" s="54"/>
      <c r="M157" s="54"/>
      <c r="N157" s="54"/>
      <c r="O157" s="54"/>
      <c r="P157" s="54"/>
      <c r="Q157" s="54"/>
      <c r="R157" s="54"/>
      <c r="S157" s="54"/>
      <c r="T157" s="54"/>
      <c r="U157" s="10"/>
      <c r="V157" s="10"/>
      <c r="W157" s="10"/>
      <c r="X157" s="54"/>
      <c r="Y157" s="54"/>
      <c r="Z157" s="54"/>
      <c r="AA157" s="54"/>
      <c r="AB157" s="54"/>
      <c r="AC157" s="54"/>
      <c r="AD157" s="54"/>
      <c r="AE157" s="54"/>
      <c r="AF157" s="54"/>
    </row>
    <row r="158" spans="2:32" ht="15" customHeight="1">
      <c r="B158" s="54"/>
      <c r="C158" s="54"/>
      <c r="D158" s="54"/>
      <c r="E158" s="54"/>
      <c r="F158" s="54"/>
      <c r="G158" s="54"/>
      <c r="H158" s="54"/>
      <c r="I158" s="54"/>
      <c r="J158" s="54"/>
      <c r="K158" s="54"/>
      <c r="L158" s="54"/>
      <c r="M158" s="54"/>
      <c r="N158" s="54"/>
      <c r="O158" s="54"/>
      <c r="P158" s="54"/>
      <c r="Q158" s="54"/>
      <c r="R158" s="54"/>
      <c r="S158" s="54"/>
      <c r="T158" s="54"/>
      <c r="U158" s="10"/>
      <c r="V158" s="10"/>
      <c r="W158" s="10"/>
      <c r="X158" s="54"/>
      <c r="Y158" s="54"/>
      <c r="Z158" s="54"/>
      <c r="AA158" s="54"/>
      <c r="AB158" s="54"/>
      <c r="AC158" s="54"/>
      <c r="AD158" s="54"/>
      <c r="AE158" s="54"/>
      <c r="AF158" s="54"/>
    </row>
    <row r="159" spans="2:32" ht="15" customHeight="1">
      <c r="B159" s="54"/>
      <c r="C159" s="54"/>
      <c r="D159" s="54"/>
      <c r="E159" s="54"/>
      <c r="F159" s="54"/>
      <c r="G159" s="54"/>
      <c r="H159" s="54"/>
      <c r="I159" s="54"/>
      <c r="J159" s="54"/>
      <c r="K159" s="54"/>
      <c r="L159" s="54"/>
      <c r="M159" s="54"/>
      <c r="N159" s="54"/>
      <c r="O159" s="54"/>
      <c r="P159" s="54"/>
      <c r="Q159" s="54"/>
      <c r="R159" s="54"/>
      <c r="S159" s="54"/>
      <c r="T159" s="54"/>
      <c r="U159" s="10"/>
      <c r="V159" s="10"/>
      <c r="W159" s="10"/>
      <c r="X159" s="54"/>
      <c r="Y159" s="54"/>
      <c r="Z159" s="54"/>
      <c r="AA159" s="54"/>
      <c r="AB159" s="54"/>
      <c r="AC159" s="54"/>
      <c r="AD159" s="54"/>
      <c r="AE159" s="54"/>
      <c r="AF159" s="54"/>
    </row>
    <row r="160" spans="2:32" ht="15" customHeight="1">
      <c r="B160" s="54"/>
      <c r="C160" s="54"/>
      <c r="D160" s="54"/>
      <c r="E160" s="54"/>
      <c r="F160" s="54"/>
      <c r="G160" s="54"/>
      <c r="H160" s="54"/>
      <c r="I160" s="54"/>
      <c r="J160" s="54"/>
      <c r="K160" s="54"/>
      <c r="L160" s="54"/>
      <c r="M160" s="54"/>
      <c r="N160" s="54"/>
      <c r="O160" s="54"/>
      <c r="P160" s="54"/>
      <c r="Q160" s="54"/>
      <c r="R160" s="54"/>
      <c r="S160" s="54"/>
      <c r="T160" s="54"/>
      <c r="U160" s="10"/>
      <c r="V160" s="10"/>
      <c r="W160" s="10"/>
      <c r="X160" s="54"/>
      <c r="Y160" s="54"/>
      <c r="Z160" s="54"/>
      <c r="AA160" s="54"/>
      <c r="AB160" s="54"/>
      <c r="AC160" s="54"/>
      <c r="AD160" s="54"/>
      <c r="AE160" s="54"/>
      <c r="AF160" s="54"/>
    </row>
    <row r="161" spans="2:32" ht="15" customHeight="1">
      <c r="B161" s="54"/>
      <c r="C161" s="54"/>
      <c r="D161" s="54"/>
      <c r="E161" s="54"/>
      <c r="F161" s="54"/>
      <c r="G161" s="54"/>
      <c r="H161" s="54"/>
      <c r="I161" s="54"/>
      <c r="J161" s="54"/>
      <c r="K161" s="54"/>
      <c r="L161" s="54"/>
      <c r="M161" s="54"/>
      <c r="N161" s="54"/>
      <c r="O161" s="54"/>
      <c r="P161" s="54"/>
      <c r="Q161" s="54"/>
      <c r="R161" s="54"/>
      <c r="S161" s="54"/>
      <c r="T161" s="54"/>
      <c r="U161" s="10"/>
      <c r="V161" s="10"/>
      <c r="W161" s="10"/>
      <c r="X161" s="54"/>
      <c r="Y161" s="54"/>
      <c r="Z161" s="54"/>
      <c r="AA161" s="54"/>
      <c r="AB161" s="54"/>
      <c r="AC161" s="54"/>
      <c r="AD161" s="54"/>
      <c r="AE161" s="54"/>
      <c r="AF161" s="54"/>
    </row>
    <row r="162" spans="2:32" ht="15" customHeight="1">
      <c r="B162" s="54"/>
      <c r="C162" s="54"/>
      <c r="D162" s="54"/>
      <c r="E162" s="54"/>
      <c r="F162" s="54"/>
      <c r="G162" s="54"/>
      <c r="H162" s="54"/>
      <c r="I162" s="54"/>
      <c r="J162" s="54"/>
      <c r="K162" s="54"/>
      <c r="L162" s="54"/>
      <c r="M162" s="54"/>
      <c r="N162" s="54"/>
      <c r="O162" s="54"/>
      <c r="P162" s="54"/>
      <c r="Q162" s="54"/>
      <c r="R162" s="54"/>
      <c r="S162" s="54"/>
      <c r="T162" s="54"/>
      <c r="U162" s="10"/>
      <c r="V162" s="10"/>
      <c r="W162" s="10"/>
      <c r="X162" s="54"/>
      <c r="Y162" s="54"/>
      <c r="Z162" s="54"/>
      <c r="AA162" s="54"/>
      <c r="AB162" s="54"/>
      <c r="AC162" s="54"/>
      <c r="AD162" s="54"/>
      <c r="AE162" s="54"/>
      <c r="AF162" s="54"/>
    </row>
    <row r="163" spans="2:32" ht="15" customHeight="1">
      <c r="B163" s="54"/>
      <c r="C163" s="54"/>
      <c r="D163" s="54"/>
      <c r="E163" s="54"/>
      <c r="F163" s="54"/>
      <c r="G163" s="54"/>
      <c r="H163" s="54"/>
      <c r="I163" s="54"/>
      <c r="J163" s="54"/>
      <c r="K163" s="54"/>
      <c r="L163" s="54"/>
      <c r="M163" s="54"/>
      <c r="N163" s="54"/>
      <c r="O163" s="54"/>
      <c r="P163" s="54"/>
      <c r="Q163" s="54"/>
      <c r="R163" s="54"/>
      <c r="S163" s="54"/>
      <c r="T163" s="54"/>
      <c r="U163" s="10"/>
      <c r="V163" s="10"/>
      <c r="W163" s="10"/>
      <c r="X163" s="54"/>
      <c r="Y163" s="54"/>
      <c r="Z163" s="54"/>
      <c r="AA163" s="54"/>
      <c r="AB163" s="54"/>
      <c r="AC163" s="54"/>
      <c r="AD163" s="54"/>
      <c r="AE163" s="54"/>
      <c r="AF163" s="54"/>
    </row>
    <row r="164" spans="2:32" ht="15" customHeight="1">
      <c r="B164" s="54"/>
      <c r="C164" s="54"/>
      <c r="D164" s="54"/>
      <c r="E164" s="54"/>
      <c r="F164" s="54"/>
      <c r="G164" s="54"/>
      <c r="H164" s="54"/>
      <c r="I164" s="54"/>
      <c r="J164" s="54"/>
      <c r="K164" s="54"/>
      <c r="L164" s="54"/>
      <c r="M164" s="54"/>
      <c r="N164" s="54"/>
      <c r="O164" s="54"/>
      <c r="P164" s="54"/>
      <c r="Q164" s="54"/>
      <c r="R164" s="54"/>
      <c r="S164" s="54"/>
      <c r="T164" s="54"/>
      <c r="U164" s="10"/>
      <c r="V164" s="10"/>
      <c r="W164" s="10"/>
      <c r="X164" s="54"/>
      <c r="Y164" s="54"/>
      <c r="Z164" s="54"/>
      <c r="AA164" s="54"/>
      <c r="AB164" s="54"/>
      <c r="AC164" s="54"/>
      <c r="AD164" s="54"/>
      <c r="AE164" s="54"/>
      <c r="AF164" s="54"/>
    </row>
    <row r="165" spans="2:32" ht="15" customHeight="1">
      <c r="B165" s="54"/>
      <c r="C165" s="54"/>
      <c r="D165" s="54"/>
      <c r="E165" s="54"/>
      <c r="F165" s="54"/>
      <c r="G165" s="54"/>
      <c r="H165" s="54"/>
      <c r="I165" s="54"/>
      <c r="J165" s="54"/>
      <c r="K165" s="54"/>
      <c r="L165" s="54"/>
      <c r="M165" s="54"/>
      <c r="N165" s="54"/>
      <c r="O165" s="54"/>
      <c r="P165" s="54"/>
      <c r="Q165" s="54"/>
      <c r="R165" s="54"/>
      <c r="S165" s="54"/>
      <c r="T165" s="54"/>
      <c r="U165" s="10"/>
      <c r="V165" s="10"/>
      <c r="W165" s="10"/>
      <c r="X165" s="54"/>
      <c r="Y165" s="54"/>
      <c r="Z165" s="54"/>
      <c r="AA165" s="54"/>
      <c r="AB165" s="54"/>
      <c r="AC165" s="54"/>
      <c r="AD165" s="54"/>
      <c r="AE165" s="54"/>
      <c r="AF165" s="54"/>
    </row>
    <row r="166" spans="2:32" ht="15" customHeight="1">
      <c r="B166" s="54"/>
      <c r="C166" s="54"/>
      <c r="D166" s="54"/>
      <c r="E166" s="54"/>
      <c r="F166" s="54"/>
      <c r="G166" s="54"/>
      <c r="H166" s="54"/>
      <c r="I166" s="54"/>
      <c r="J166" s="54"/>
      <c r="K166" s="54"/>
      <c r="L166" s="54"/>
      <c r="M166" s="54"/>
      <c r="N166" s="54"/>
      <c r="O166" s="54"/>
      <c r="P166" s="54"/>
      <c r="Q166" s="54"/>
      <c r="R166" s="54"/>
      <c r="S166" s="54"/>
      <c r="T166" s="54"/>
      <c r="U166" s="10"/>
      <c r="V166" s="10"/>
      <c r="W166" s="10"/>
      <c r="X166" s="54"/>
      <c r="Y166" s="54"/>
      <c r="Z166" s="54"/>
      <c r="AA166" s="54"/>
      <c r="AB166" s="54"/>
      <c r="AC166" s="54"/>
      <c r="AD166" s="54"/>
      <c r="AE166" s="54"/>
      <c r="AF166" s="54"/>
    </row>
    <row r="167" spans="2:32" ht="15" customHeight="1">
      <c r="B167" s="54"/>
      <c r="C167" s="54"/>
      <c r="D167" s="54"/>
      <c r="E167" s="54"/>
      <c r="F167" s="54"/>
      <c r="G167" s="54"/>
      <c r="H167" s="54"/>
      <c r="I167" s="54"/>
      <c r="J167" s="54"/>
      <c r="K167" s="54"/>
      <c r="L167" s="54"/>
      <c r="M167" s="54"/>
      <c r="N167" s="54"/>
      <c r="O167" s="54"/>
      <c r="P167" s="54"/>
      <c r="Q167" s="54"/>
      <c r="R167" s="54"/>
      <c r="S167" s="54"/>
      <c r="T167" s="54"/>
      <c r="U167" s="10"/>
      <c r="V167" s="10"/>
      <c r="W167" s="10"/>
      <c r="X167" s="54"/>
      <c r="Y167" s="54"/>
      <c r="Z167" s="54"/>
      <c r="AA167" s="54"/>
      <c r="AB167" s="54"/>
      <c r="AC167" s="54"/>
      <c r="AD167" s="54"/>
      <c r="AE167" s="54"/>
      <c r="AF167" s="54"/>
    </row>
    <row r="168" spans="2:32" ht="15" customHeight="1">
      <c r="B168" s="54"/>
      <c r="C168" s="54"/>
      <c r="D168" s="54"/>
      <c r="E168" s="54"/>
      <c r="F168" s="54"/>
      <c r="G168" s="54"/>
      <c r="H168" s="54"/>
      <c r="I168" s="54"/>
      <c r="J168" s="54"/>
      <c r="K168" s="54"/>
      <c r="L168" s="54"/>
      <c r="M168" s="54"/>
      <c r="N168" s="54"/>
      <c r="O168" s="54"/>
      <c r="P168" s="54"/>
      <c r="Q168" s="54"/>
      <c r="R168" s="54"/>
      <c r="S168" s="54"/>
      <c r="T168" s="54"/>
      <c r="U168" s="10"/>
      <c r="V168" s="10"/>
      <c r="W168" s="10"/>
      <c r="X168" s="54"/>
      <c r="Y168" s="54"/>
      <c r="Z168" s="54"/>
      <c r="AA168" s="54"/>
      <c r="AB168" s="54"/>
      <c r="AC168" s="54"/>
      <c r="AD168" s="54"/>
      <c r="AE168" s="54"/>
      <c r="AF168" s="54"/>
    </row>
    <row r="169" spans="2:32" ht="15" customHeight="1">
      <c r="B169" s="54"/>
      <c r="C169" s="54"/>
      <c r="D169" s="54"/>
      <c r="E169" s="54"/>
      <c r="F169" s="54"/>
      <c r="G169" s="54"/>
      <c r="H169" s="54"/>
      <c r="I169" s="54"/>
      <c r="J169" s="54"/>
      <c r="K169" s="54"/>
      <c r="L169" s="54"/>
      <c r="M169" s="54"/>
      <c r="N169" s="54"/>
      <c r="O169" s="54"/>
      <c r="P169" s="54"/>
      <c r="Q169" s="54"/>
      <c r="R169" s="54"/>
      <c r="S169" s="54"/>
      <c r="T169" s="54"/>
      <c r="U169" s="10"/>
      <c r="V169" s="10"/>
      <c r="W169" s="10"/>
      <c r="X169" s="54"/>
      <c r="Y169" s="54"/>
      <c r="Z169" s="54"/>
      <c r="AA169" s="54"/>
      <c r="AB169" s="54"/>
      <c r="AC169" s="54"/>
      <c r="AD169" s="54"/>
      <c r="AE169" s="54"/>
      <c r="AF169" s="54"/>
    </row>
    <row r="170" spans="2:32" ht="15" customHeight="1">
      <c r="B170" s="54"/>
      <c r="C170" s="54"/>
      <c r="D170" s="54"/>
      <c r="E170" s="54"/>
      <c r="F170" s="54"/>
      <c r="G170" s="54"/>
      <c r="H170" s="54"/>
      <c r="I170" s="54"/>
      <c r="J170" s="54"/>
      <c r="K170" s="54"/>
      <c r="L170" s="54"/>
      <c r="M170" s="54"/>
      <c r="N170" s="54"/>
      <c r="O170" s="54"/>
      <c r="P170" s="54"/>
      <c r="Q170" s="54"/>
      <c r="R170" s="54"/>
      <c r="S170" s="54"/>
      <c r="T170" s="54"/>
      <c r="U170" s="10"/>
      <c r="V170" s="10"/>
      <c r="W170" s="10"/>
      <c r="X170" s="54"/>
      <c r="Y170" s="54"/>
      <c r="Z170" s="54"/>
      <c r="AA170" s="54"/>
      <c r="AB170" s="54"/>
      <c r="AC170" s="54"/>
      <c r="AD170" s="54"/>
      <c r="AE170" s="54"/>
      <c r="AF170" s="54"/>
    </row>
    <row r="171" spans="2:32" ht="15" customHeight="1">
      <c r="B171" s="54"/>
      <c r="C171" s="54"/>
      <c r="D171" s="54"/>
      <c r="E171" s="54"/>
      <c r="F171" s="54"/>
      <c r="G171" s="54"/>
      <c r="H171" s="54"/>
      <c r="I171" s="54"/>
      <c r="J171" s="54"/>
      <c r="K171" s="54"/>
      <c r="L171" s="54"/>
      <c r="M171" s="54"/>
      <c r="N171" s="54"/>
      <c r="O171" s="54"/>
      <c r="P171" s="54"/>
      <c r="Q171" s="54"/>
      <c r="R171" s="54"/>
      <c r="S171" s="54"/>
      <c r="T171" s="54"/>
      <c r="U171" s="10"/>
      <c r="V171" s="10"/>
      <c r="W171" s="10"/>
      <c r="X171" s="54"/>
      <c r="Y171" s="54"/>
      <c r="Z171" s="54"/>
      <c r="AA171" s="54"/>
      <c r="AB171" s="54"/>
      <c r="AC171" s="54"/>
      <c r="AD171" s="54"/>
      <c r="AE171" s="54"/>
      <c r="AF171" s="54"/>
    </row>
    <row r="172" spans="2:32" ht="15" customHeight="1">
      <c r="B172" s="54"/>
      <c r="C172" s="54"/>
      <c r="D172" s="54"/>
      <c r="E172" s="54"/>
      <c r="F172" s="54"/>
      <c r="G172" s="54"/>
      <c r="H172" s="54"/>
      <c r="I172" s="54"/>
      <c r="J172" s="54"/>
      <c r="K172" s="54"/>
      <c r="L172" s="54"/>
      <c r="M172" s="54"/>
      <c r="N172" s="54"/>
      <c r="O172" s="54"/>
      <c r="P172" s="54"/>
      <c r="Q172" s="54"/>
      <c r="R172" s="54"/>
      <c r="S172" s="54"/>
      <c r="T172" s="54"/>
      <c r="U172" s="10"/>
      <c r="V172" s="10"/>
      <c r="W172" s="10"/>
      <c r="X172" s="54"/>
      <c r="Y172" s="54"/>
      <c r="Z172" s="54"/>
      <c r="AA172" s="54"/>
      <c r="AB172" s="54"/>
      <c r="AC172" s="54"/>
      <c r="AD172" s="54"/>
      <c r="AE172" s="54"/>
      <c r="AF172" s="54"/>
    </row>
    <row r="173" spans="2:32" ht="15" customHeight="1">
      <c r="B173" s="54"/>
      <c r="C173" s="54"/>
      <c r="D173" s="54"/>
      <c r="E173" s="54"/>
      <c r="F173" s="54"/>
      <c r="G173" s="54"/>
      <c r="H173" s="54"/>
      <c r="I173" s="54"/>
      <c r="J173" s="54"/>
      <c r="K173" s="54"/>
      <c r="L173" s="54"/>
      <c r="M173" s="54"/>
      <c r="N173" s="54"/>
      <c r="O173" s="54"/>
      <c r="P173" s="54"/>
      <c r="Q173" s="54"/>
      <c r="R173" s="54"/>
      <c r="S173" s="54"/>
      <c r="T173" s="54"/>
      <c r="U173" s="10"/>
      <c r="V173" s="10"/>
      <c r="W173" s="10"/>
      <c r="X173" s="54"/>
      <c r="Y173" s="54"/>
      <c r="Z173" s="54"/>
      <c r="AA173" s="54"/>
      <c r="AB173" s="54"/>
      <c r="AC173" s="54"/>
      <c r="AD173" s="54"/>
      <c r="AE173" s="54"/>
      <c r="AF173" s="54"/>
    </row>
    <row r="174" spans="2:32" ht="15" customHeight="1">
      <c r="B174" s="54"/>
      <c r="C174" s="54"/>
      <c r="D174" s="54"/>
      <c r="E174" s="54"/>
      <c r="F174" s="54"/>
      <c r="G174" s="54"/>
      <c r="H174" s="54"/>
      <c r="I174" s="54"/>
      <c r="J174" s="54"/>
      <c r="K174" s="54"/>
      <c r="L174" s="54"/>
      <c r="M174" s="54"/>
      <c r="N174" s="54"/>
      <c r="O174" s="54"/>
      <c r="P174" s="54"/>
      <c r="Q174" s="54"/>
      <c r="R174" s="54"/>
      <c r="S174" s="54"/>
      <c r="T174" s="54"/>
      <c r="U174" s="10"/>
      <c r="V174" s="10"/>
      <c r="W174" s="10"/>
      <c r="X174" s="54"/>
      <c r="Y174" s="54"/>
      <c r="Z174" s="54"/>
      <c r="AA174" s="54"/>
      <c r="AB174" s="54"/>
      <c r="AC174" s="54"/>
      <c r="AD174" s="54"/>
      <c r="AE174" s="54"/>
      <c r="AF174" s="54"/>
    </row>
    <row r="175" spans="2:32" ht="15" customHeight="1">
      <c r="B175" s="54"/>
      <c r="C175" s="54"/>
      <c r="D175" s="54"/>
      <c r="E175" s="54"/>
      <c r="F175" s="54"/>
      <c r="G175" s="54"/>
      <c r="H175" s="54"/>
      <c r="I175" s="54"/>
      <c r="J175" s="54"/>
      <c r="K175" s="54"/>
      <c r="L175" s="54"/>
      <c r="M175" s="54"/>
      <c r="N175" s="54"/>
      <c r="O175" s="54"/>
      <c r="P175" s="54"/>
      <c r="Q175" s="54"/>
      <c r="R175" s="54"/>
      <c r="S175" s="54"/>
      <c r="T175" s="54"/>
      <c r="U175" s="10"/>
      <c r="V175" s="10"/>
      <c r="W175" s="10"/>
      <c r="X175" s="54"/>
      <c r="Y175" s="54"/>
      <c r="Z175" s="54"/>
      <c r="AA175" s="54"/>
      <c r="AB175" s="54"/>
      <c r="AC175" s="54"/>
      <c r="AD175" s="54"/>
      <c r="AE175" s="54"/>
      <c r="AF175" s="54"/>
    </row>
    <row r="176" spans="2:32" ht="15" customHeight="1">
      <c r="B176" s="54"/>
      <c r="C176" s="54"/>
      <c r="D176" s="54"/>
      <c r="E176" s="54"/>
      <c r="F176" s="54"/>
      <c r="G176" s="54"/>
      <c r="H176" s="54"/>
      <c r="I176" s="54"/>
      <c r="J176" s="54"/>
      <c r="K176" s="54"/>
      <c r="L176" s="54"/>
      <c r="M176" s="54"/>
      <c r="N176" s="54"/>
      <c r="O176" s="54"/>
      <c r="P176" s="54"/>
      <c r="Q176" s="54"/>
      <c r="R176" s="54"/>
      <c r="S176" s="54"/>
      <c r="T176" s="54"/>
      <c r="U176" s="10"/>
      <c r="V176" s="10"/>
      <c r="W176" s="10"/>
      <c r="X176" s="54"/>
      <c r="Y176" s="54"/>
      <c r="Z176" s="54"/>
      <c r="AA176" s="54"/>
      <c r="AB176" s="54"/>
      <c r="AC176" s="54"/>
      <c r="AD176" s="54"/>
      <c r="AE176" s="54"/>
      <c r="AF176" s="54"/>
    </row>
    <row r="177" spans="2:32" ht="15" customHeight="1">
      <c r="B177" s="54"/>
      <c r="C177" s="54"/>
      <c r="D177" s="54"/>
      <c r="E177" s="54"/>
      <c r="F177" s="54"/>
      <c r="G177" s="54"/>
      <c r="H177" s="54"/>
      <c r="I177" s="54"/>
      <c r="J177" s="54"/>
      <c r="K177" s="54"/>
      <c r="L177" s="54"/>
      <c r="M177" s="54"/>
      <c r="N177" s="54"/>
      <c r="O177" s="54"/>
      <c r="P177" s="54"/>
      <c r="Q177" s="54"/>
      <c r="R177" s="54"/>
      <c r="S177" s="54"/>
      <c r="T177" s="54"/>
      <c r="U177" s="10"/>
      <c r="V177" s="10"/>
      <c r="W177" s="10"/>
      <c r="X177" s="54"/>
      <c r="Y177" s="54"/>
      <c r="Z177" s="54"/>
      <c r="AA177" s="54"/>
      <c r="AB177" s="54"/>
      <c r="AC177" s="54"/>
      <c r="AD177" s="54"/>
      <c r="AE177" s="54"/>
      <c r="AF177" s="54"/>
    </row>
    <row r="178" spans="2:32" ht="15" customHeight="1">
      <c r="B178" s="54"/>
      <c r="C178" s="54"/>
      <c r="D178" s="54"/>
      <c r="E178" s="54"/>
      <c r="F178" s="54"/>
      <c r="G178" s="54"/>
      <c r="H178" s="54"/>
      <c r="I178" s="54"/>
      <c r="J178" s="54"/>
      <c r="K178" s="54"/>
      <c r="L178" s="54"/>
      <c r="M178" s="54"/>
      <c r="N178" s="54"/>
      <c r="O178" s="54"/>
      <c r="P178" s="54"/>
      <c r="Q178" s="54"/>
      <c r="R178" s="54"/>
      <c r="S178" s="54"/>
      <c r="T178" s="54"/>
      <c r="U178" s="10"/>
      <c r="V178" s="10"/>
      <c r="W178" s="10"/>
      <c r="X178" s="54"/>
      <c r="Y178" s="54"/>
      <c r="Z178" s="54"/>
      <c r="AA178" s="54"/>
      <c r="AB178" s="54"/>
      <c r="AC178" s="54"/>
      <c r="AD178" s="54"/>
      <c r="AE178" s="54"/>
      <c r="AF178" s="54"/>
    </row>
    <row r="179" spans="2:32" ht="15" customHeight="1">
      <c r="B179" s="54"/>
      <c r="C179" s="54"/>
      <c r="D179" s="54"/>
      <c r="E179" s="54"/>
      <c r="F179" s="54"/>
      <c r="G179" s="54"/>
      <c r="H179" s="54"/>
      <c r="I179" s="54"/>
      <c r="J179" s="54"/>
      <c r="K179" s="54"/>
      <c r="L179" s="54"/>
      <c r="M179" s="54"/>
      <c r="N179" s="54"/>
      <c r="O179" s="54"/>
      <c r="P179" s="54"/>
      <c r="Q179" s="54"/>
      <c r="R179" s="54"/>
      <c r="S179" s="54"/>
      <c r="T179" s="54"/>
      <c r="U179" s="10"/>
      <c r="V179" s="10"/>
      <c r="W179" s="10"/>
      <c r="X179" s="54"/>
      <c r="Y179" s="54"/>
      <c r="Z179" s="54"/>
      <c r="AA179" s="54"/>
      <c r="AB179" s="54"/>
      <c r="AC179" s="54"/>
      <c r="AD179" s="54"/>
      <c r="AE179" s="54"/>
      <c r="AF179" s="54"/>
    </row>
    <row r="180" spans="2:32" ht="15" customHeight="1">
      <c r="B180" s="54"/>
      <c r="C180" s="54"/>
      <c r="D180" s="54"/>
      <c r="E180" s="54"/>
      <c r="F180" s="54"/>
      <c r="G180" s="54"/>
      <c r="H180" s="54"/>
      <c r="I180" s="54"/>
      <c r="J180" s="54"/>
      <c r="K180" s="54"/>
      <c r="L180" s="54"/>
      <c r="M180" s="54"/>
      <c r="N180" s="54"/>
      <c r="O180" s="54"/>
      <c r="P180" s="54"/>
      <c r="Q180" s="54"/>
      <c r="R180" s="54"/>
      <c r="S180" s="54"/>
      <c r="T180" s="54"/>
      <c r="U180" s="10"/>
      <c r="V180" s="10"/>
      <c r="W180" s="10"/>
      <c r="X180" s="54"/>
      <c r="Y180" s="54"/>
      <c r="Z180" s="54"/>
      <c r="AA180" s="54"/>
      <c r="AB180" s="54"/>
      <c r="AC180" s="54"/>
      <c r="AD180" s="54"/>
      <c r="AE180" s="54"/>
      <c r="AF180" s="54"/>
    </row>
    <row r="181" spans="2:32" ht="15" customHeight="1">
      <c r="B181" s="54"/>
      <c r="C181" s="54"/>
      <c r="D181" s="54"/>
      <c r="E181" s="54"/>
      <c r="F181" s="54"/>
      <c r="G181" s="54"/>
      <c r="H181" s="54"/>
      <c r="I181" s="54"/>
      <c r="J181" s="54"/>
      <c r="K181" s="54"/>
      <c r="L181" s="54"/>
      <c r="M181" s="54"/>
      <c r="N181" s="54"/>
      <c r="O181" s="54"/>
      <c r="P181" s="54"/>
      <c r="Q181" s="54"/>
      <c r="R181" s="54"/>
      <c r="S181" s="54"/>
      <c r="T181" s="54"/>
      <c r="U181" s="10"/>
      <c r="V181" s="10"/>
      <c r="W181" s="10"/>
      <c r="X181" s="54"/>
      <c r="Y181" s="54"/>
      <c r="Z181" s="54"/>
      <c r="AA181" s="54"/>
      <c r="AB181" s="54"/>
      <c r="AC181" s="54"/>
      <c r="AD181" s="54"/>
      <c r="AE181" s="54"/>
      <c r="AF181" s="54"/>
    </row>
    <row r="182" spans="2:32" ht="15" customHeight="1">
      <c r="B182" s="54"/>
      <c r="C182" s="54"/>
      <c r="D182" s="54"/>
      <c r="E182" s="54"/>
      <c r="F182" s="54"/>
      <c r="G182" s="54"/>
      <c r="H182" s="54"/>
      <c r="I182" s="54"/>
      <c r="J182" s="54"/>
      <c r="K182" s="54"/>
      <c r="L182" s="54"/>
      <c r="M182" s="54"/>
      <c r="N182" s="54"/>
      <c r="O182" s="54"/>
      <c r="P182" s="54"/>
      <c r="Q182" s="54"/>
      <c r="R182" s="54"/>
      <c r="S182" s="54"/>
      <c r="T182" s="54"/>
      <c r="U182" s="10"/>
      <c r="V182" s="10"/>
      <c r="W182" s="10"/>
      <c r="X182" s="54"/>
      <c r="Y182" s="54"/>
      <c r="Z182" s="54"/>
      <c r="AA182" s="54"/>
      <c r="AB182" s="54"/>
      <c r="AC182" s="54"/>
      <c r="AD182" s="54"/>
      <c r="AE182" s="54"/>
      <c r="AF182" s="54"/>
    </row>
    <row r="183" spans="2:32" ht="15" customHeight="1">
      <c r="B183" s="54"/>
      <c r="C183" s="54"/>
      <c r="D183" s="54"/>
      <c r="E183" s="54"/>
      <c r="F183" s="54"/>
      <c r="G183" s="54"/>
      <c r="H183" s="54"/>
      <c r="I183" s="54"/>
      <c r="J183" s="54"/>
      <c r="K183" s="54"/>
      <c r="L183" s="54"/>
      <c r="M183" s="54"/>
      <c r="N183" s="54"/>
      <c r="O183" s="54"/>
      <c r="P183" s="54"/>
      <c r="Q183" s="54"/>
      <c r="R183" s="54"/>
      <c r="S183" s="54"/>
      <c r="T183" s="54"/>
      <c r="U183" s="10"/>
      <c r="V183" s="10"/>
      <c r="W183" s="10"/>
      <c r="X183" s="54"/>
      <c r="Y183" s="54"/>
      <c r="Z183" s="54"/>
      <c r="AA183" s="54"/>
      <c r="AB183" s="54"/>
      <c r="AC183" s="54"/>
      <c r="AD183" s="54"/>
      <c r="AE183" s="54"/>
      <c r="AF183" s="54"/>
    </row>
    <row r="184" spans="2:32" ht="15" customHeight="1">
      <c r="B184" s="54"/>
      <c r="C184" s="54"/>
      <c r="D184" s="54"/>
      <c r="E184" s="54"/>
      <c r="F184" s="54"/>
      <c r="G184" s="54"/>
      <c r="H184" s="54"/>
      <c r="I184" s="54"/>
      <c r="J184" s="54"/>
      <c r="K184" s="54"/>
      <c r="L184" s="54"/>
      <c r="M184" s="54"/>
      <c r="N184" s="54"/>
      <c r="O184" s="54"/>
      <c r="P184" s="54"/>
      <c r="Q184" s="54"/>
      <c r="R184" s="54"/>
      <c r="S184" s="54"/>
      <c r="T184" s="54"/>
      <c r="U184" s="10"/>
      <c r="V184" s="10"/>
      <c r="W184" s="10"/>
      <c r="X184" s="54"/>
      <c r="Y184" s="54"/>
      <c r="Z184" s="54"/>
      <c r="AA184" s="54"/>
      <c r="AB184" s="54"/>
      <c r="AC184" s="54"/>
      <c r="AD184" s="54"/>
      <c r="AE184" s="54"/>
      <c r="AF184" s="54"/>
    </row>
    <row r="185" spans="2:32" ht="15" customHeight="1">
      <c r="B185" s="54"/>
      <c r="C185" s="54"/>
      <c r="D185" s="54"/>
      <c r="E185" s="54"/>
      <c r="F185" s="54"/>
      <c r="G185" s="54"/>
      <c r="H185" s="54"/>
      <c r="I185" s="54"/>
      <c r="J185" s="54"/>
      <c r="K185" s="54"/>
      <c r="L185" s="54"/>
      <c r="M185" s="54"/>
      <c r="N185" s="54"/>
      <c r="O185" s="54"/>
      <c r="P185" s="54"/>
      <c r="Q185" s="54"/>
      <c r="R185" s="54"/>
      <c r="S185" s="54"/>
      <c r="T185" s="54"/>
      <c r="U185" s="10"/>
      <c r="V185" s="10"/>
      <c r="W185" s="10"/>
      <c r="X185" s="54"/>
      <c r="Y185" s="54"/>
      <c r="Z185" s="54"/>
      <c r="AA185" s="54"/>
      <c r="AB185" s="54"/>
      <c r="AC185" s="54"/>
      <c r="AD185" s="54"/>
      <c r="AE185" s="54"/>
      <c r="AF185" s="54"/>
    </row>
    <row r="186" spans="2:32" ht="15" customHeight="1">
      <c r="B186" s="54"/>
      <c r="C186" s="54"/>
      <c r="D186" s="54"/>
      <c r="E186" s="54"/>
      <c r="F186" s="54"/>
      <c r="G186" s="54"/>
      <c r="H186" s="54"/>
      <c r="I186" s="54"/>
      <c r="J186" s="54"/>
      <c r="K186" s="54"/>
      <c r="L186" s="54"/>
      <c r="M186" s="54"/>
      <c r="N186" s="54"/>
      <c r="O186" s="54"/>
      <c r="P186" s="54"/>
      <c r="Q186" s="54"/>
      <c r="R186" s="54"/>
      <c r="S186" s="54"/>
      <c r="T186" s="54"/>
      <c r="U186" s="10"/>
      <c r="V186" s="10"/>
      <c r="W186" s="10"/>
      <c r="X186" s="54"/>
      <c r="Y186" s="54"/>
      <c r="Z186" s="54"/>
      <c r="AA186" s="54"/>
      <c r="AB186" s="54"/>
      <c r="AC186" s="54"/>
      <c r="AD186" s="54"/>
      <c r="AE186" s="54"/>
      <c r="AF186" s="54"/>
    </row>
    <row r="187" spans="2:32" ht="15" customHeight="1">
      <c r="B187" s="54"/>
      <c r="C187" s="54"/>
      <c r="D187" s="54"/>
      <c r="E187" s="54"/>
      <c r="F187" s="54"/>
      <c r="G187" s="54"/>
      <c r="H187" s="54"/>
      <c r="I187" s="54"/>
      <c r="J187" s="54"/>
      <c r="K187" s="54"/>
      <c r="L187" s="54"/>
      <c r="M187" s="54"/>
      <c r="N187" s="54"/>
      <c r="O187" s="54"/>
      <c r="P187" s="54"/>
      <c r="Q187" s="54"/>
      <c r="R187" s="54"/>
      <c r="S187" s="54"/>
      <c r="T187" s="54"/>
      <c r="U187" s="10"/>
      <c r="V187" s="10"/>
      <c r="W187" s="10"/>
      <c r="X187" s="54"/>
      <c r="Y187" s="54"/>
      <c r="Z187" s="54"/>
      <c r="AA187" s="54"/>
      <c r="AB187" s="54"/>
      <c r="AC187" s="54"/>
      <c r="AD187" s="54"/>
      <c r="AE187" s="54"/>
      <c r="AF187" s="54"/>
    </row>
    <row r="188" spans="2:32" ht="15" customHeight="1">
      <c r="B188" s="54"/>
      <c r="C188" s="54"/>
      <c r="D188" s="54"/>
      <c r="E188" s="54"/>
      <c r="F188" s="54"/>
      <c r="G188" s="54"/>
      <c r="H188" s="54"/>
      <c r="I188" s="54"/>
      <c r="J188" s="54"/>
      <c r="K188" s="54"/>
      <c r="L188" s="54"/>
      <c r="M188" s="54"/>
      <c r="N188" s="54"/>
      <c r="O188" s="54"/>
      <c r="P188" s="54"/>
      <c r="Q188" s="54"/>
      <c r="R188" s="54"/>
      <c r="S188" s="54"/>
      <c r="T188" s="54"/>
      <c r="U188" s="10"/>
      <c r="V188" s="10"/>
      <c r="W188" s="10"/>
      <c r="X188" s="54"/>
      <c r="Y188" s="54"/>
      <c r="Z188" s="54"/>
      <c r="AA188" s="54"/>
      <c r="AB188" s="54"/>
      <c r="AC188" s="54"/>
      <c r="AD188" s="54"/>
      <c r="AE188" s="54"/>
      <c r="AF188" s="54"/>
    </row>
    <row r="189" spans="2:32" ht="15" customHeight="1">
      <c r="B189" s="54"/>
      <c r="C189" s="54"/>
      <c r="D189" s="54"/>
      <c r="E189" s="54"/>
      <c r="F189" s="54"/>
      <c r="G189" s="54"/>
      <c r="H189" s="54"/>
      <c r="I189" s="54"/>
      <c r="J189" s="54"/>
      <c r="K189" s="54"/>
      <c r="L189" s="54"/>
      <c r="M189" s="54"/>
      <c r="N189" s="54"/>
      <c r="O189" s="54"/>
      <c r="P189" s="54"/>
      <c r="Q189" s="54"/>
      <c r="R189" s="54"/>
      <c r="S189" s="54"/>
      <c r="T189" s="54"/>
      <c r="U189" s="10"/>
      <c r="V189" s="10"/>
      <c r="W189" s="10"/>
      <c r="X189" s="54"/>
      <c r="Y189" s="54"/>
      <c r="Z189" s="54"/>
      <c r="AA189" s="54"/>
      <c r="AB189" s="54"/>
      <c r="AC189" s="54"/>
      <c r="AD189" s="54"/>
      <c r="AE189" s="54"/>
      <c r="AF189" s="54"/>
    </row>
    <row r="190" spans="2:32" ht="15" customHeight="1">
      <c r="B190" s="54"/>
      <c r="C190" s="54"/>
      <c r="D190" s="54"/>
      <c r="E190" s="54"/>
      <c r="F190" s="54"/>
      <c r="G190" s="54"/>
      <c r="H190" s="54"/>
      <c r="I190" s="54"/>
      <c r="J190" s="54"/>
      <c r="K190" s="54"/>
      <c r="L190" s="54"/>
      <c r="M190" s="54"/>
      <c r="N190" s="54"/>
      <c r="O190" s="54"/>
      <c r="P190" s="54"/>
      <c r="Q190" s="54"/>
      <c r="R190" s="54"/>
      <c r="S190" s="54"/>
      <c r="T190" s="54"/>
      <c r="U190" s="10"/>
      <c r="V190" s="10"/>
      <c r="W190" s="10"/>
      <c r="X190" s="54"/>
      <c r="Y190" s="54"/>
      <c r="Z190" s="54"/>
      <c r="AA190" s="54"/>
      <c r="AB190" s="54"/>
      <c r="AC190" s="54"/>
      <c r="AD190" s="54"/>
      <c r="AE190" s="54"/>
      <c r="AF190" s="54"/>
    </row>
    <row r="191" spans="2:32" ht="15" customHeight="1">
      <c r="B191" s="54"/>
      <c r="C191" s="54"/>
      <c r="D191" s="54"/>
      <c r="E191" s="54"/>
      <c r="F191" s="54"/>
      <c r="G191" s="54"/>
      <c r="H191" s="54"/>
      <c r="I191" s="54"/>
      <c r="J191" s="54"/>
      <c r="K191" s="54"/>
      <c r="L191" s="54"/>
      <c r="M191" s="54"/>
      <c r="N191" s="54"/>
      <c r="O191" s="54"/>
      <c r="P191" s="54"/>
      <c r="Q191" s="54"/>
      <c r="R191" s="54"/>
      <c r="S191" s="54"/>
      <c r="T191" s="54"/>
      <c r="U191" s="10"/>
      <c r="V191" s="10"/>
      <c r="W191" s="10"/>
      <c r="X191" s="54"/>
      <c r="Y191" s="54"/>
      <c r="Z191" s="54"/>
      <c r="AA191" s="54"/>
      <c r="AB191" s="54"/>
      <c r="AC191" s="54"/>
      <c r="AD191" s="54"/>
      <c r="AE191" s="54"/>
      <c r="AF191" s="54"/>
    </row>
    <row r="192" spans="2:32" ht="15" customHeight="1">
      <c r="B192" s="54"/>
      <c r="C192" s="54"/>
      <c r="D192" s="54"/>
      <c r="E192" s="54"/>
      <c r="F192" s="54"/>
      <c r="G192" s="54"/>
      <c r="H192" s="54"/>
      <c r="I192" s="54"/>
      <c r="J192" s="54"/>
      <c r="K192" s="54"/>
      <c r="L192" s="54"/>
      <c r="M192" s="54"/>
      <c r="N192" s="54"/>
      <c r="O192" s="54"/>
      <c r="P192" s="54"/>
      <c r="Q192" s="54"/>
      <c r="R192" s="54"/>
      <c r="S192" s="54"/>
      <c r="T192" s="54"/>
      <c r="U192" s="10"/>
      <c r="V192" s="10"/>
      <c r="W192" s="10"/>
      <c r="X192" s="54"/>
      <c r="Y192" s="54"/>
      <c r="Z192" s="54"/>
      <c r="AA192" s="54"/>
      <c r="AB192" s="54"/>
      <c r="AC192" s="54"/>
      <c r="AD192" s="54"/>
      <c r="AE192" s="54"/>
      <c r="AF192" s="54"/>
    </row>
    <row r="193" spans="2:32" ht="15" customHeight="1">
      <c r="B193" s="54"/>
      <c r="C193" s="54"/>
      <c r="D193" s="54"/>
      <c r="E193" s="54"/>
      <c r="F193" s="54"/>
      <c r="G193" s="54"/>
      <c r="H193" s="54"/>
      <c r="I193" s="54"/>
      <c r="J193" s="54"/>
      <c r="K193" s="54"/>
      <c r="L193" s="54"/>
      <c r="M193" s="54"/>
      <c r="N193" s="54"/>
      <c r="O193" s="54"/>
      <c r="P193" s="54"/>
      <c r="Q193" s="54"/>
      <c r="R193" s="54"/>
      <c r="S193" s="54"/>
      <c r="T193" s="54"/>
      <c r="U193" s="10"/>
      <c r="V193" s="10"/>
      <c r="W193" s="10"/>
      <c r="X193" s="54"/>
      <c r="Y193" s="54"/>
      <c r="Z193" s="54"/>
      <c r="AA193" s="54"/>
      <c r="AB193" s="54"/>
      <c r="AC193" s="54"/>
      <c r="AD193" s="54"/>
      <c r="AE193" s="54"/>
      <c r="AF193" s="54"/>
    </row>
    <row r="194" spans="2:32" ht="15" customHeight="1">
      <c r="B194" s="54"/>
      <c r="C194" s="54"/>
      <c r="D194" s="54"/>
      <c r="E194" s="54"/>
      <c r="F194" s="54"/>
      <c r="G194" s="54"/>
      <c r="H194" s="54"/>
      <c r="I194" s="54"/>
      <c r="J194" s="54"/>
      <c r="K194" s="54"/>
      <c r="L194" s="54"/>
      <c r="M194" s="54"/>
      <c r="N194" s="54"/>
      <c r="O194" s="54"/>
      <c r="P194" s="54"/>
      <c r="Q194" s="54"/>
      <c r="R194" s="54"/>
      <c r="S194" s="54"/>
      <c r="T194" s="54"/>
      <c r="U194" s="10"/>
      <c r="V194" s="10"/>
      <c r="W194" s="10"/>
      <c r="X194" s="54"/>
      <c r="Y194" s="54"/>
      <c r="Z194" s="54"/>
      <c r="AA194" s="54"/>
      <c r="AB194" s="54"/>
      <c r="AC194" s="54"/>
      <c r="AD194" s="54"/>
      <c r="AE194" s="54"/>
      <c r="AF194" s="54"/>
    </row>
    <row r="195" spans="2:32" ht="15" customHeight="1">
      <c r="B195" s="54"/>
      <c r="C195" s="54"/>
      <c r="D195" s="54"/>
      <c r="E195" s="54"/>
      <c r="F195" s="54"/>
      <c r="G195" s="54"/>
      <c r="H195" s="54"/>
      <c r="I195" s="54"/>
      <c r="J195" s="54"/>
      <c r="K195" s="54"/>
      <c r="L195" s="54"/>
      <c r="M195" s="54"/>
      <c r="N195" s="54"/>
      <c r="O195" s="54"/>
      <c r="P195" s="54"/>
      <c r="Q195" s="54"/>
      <c r="R195" s="54"/>
      <c r="S195" s="54"/>
      <c r="T195" s="54"/>
      <c r="U195" s="10"/>
      <c r="V195" s="10"/>
      <c r="W195" s="10"/>
      <c r="X195" s="54"/>
      <c r="Y195" s="54"/>
      <c r="Z195" s="54"/>
      <c r="AA195" s="54"/>
      <c r="AB195" s="54"/>
      <c r="AC195" s="54"/>
      <c r="AD195" s="54"/>
      <c r="AE195" s="54"/>
      <c r="AF195" s="54"/>
    </row>
    <row r="196" spans="2:32" ht="15" customHeight="1">
      <c r="B196" s="54"/>
      <c r="C196" s="54"/>
      <c r="D196" s="54"/>
      <c r="E196" s="54"/>
      <c r="F196" s="54"/>
      <c r="G196" s="54"/>
      <c r="H196" s="54"/>
      <c r="I196" s="54"/>
      <c r="J196" s="54"/>
      <c r="K196" s="54"/>
      <c r="L196" s="54"/>
      <c r="M196" s="54"/>
      <c r="N196" s="54"/>
      <c r="O196" s="54"/>
      <c r="P196" s="54"/>
      <c r="Q196" s="54"/>
      <c r="R196" s="54"/>
      <c r="S196" s="54"/>
      <c r="T196" s="54"/>
      <c r="U196" s="10"/>
      <c r="V196" s="10"/>
      <c r="W196" s="10"/>
      <c r="X196" s="54"/>
      <c r="Y196" s="54"/>
      <c r="Z196" s="54"/>
      <c r="AA196" s="54"/>
      <c r="AB196" s="54"/>
      <c r="AC196" s="54"/>
      <c r="AD196" s="54"/>
      <c r="AE196" s="54"/>
      <c r="AF196" s="54"/>
    </row>
    <row r="197" spans="2:32" ht="15" customHeight="1">
      <c r="B197" s="54"/>
      <c r="C197" s="54"/>
      <c r="D197" s="54"/>
      <c r="E197" s="54"/>
      <c r="F197" s="54"/>
      <c r="G197" s="54"/>
      <c r="H197" s="54"/>
      <c r="I197" s="54"/>
      <c r="J197" s="54"/>
      <c r="K197" s="54"/>
      <c r="L197" s="54"/>
      <c r="M197" s="54"/>
      <c r="N197" s="54"/>
      <c r="O197" s="54"/>
      <c r="P197" s="54"/>
      <c r="Q197" s="54"/>
      <c r="R197" s="54"/>
      <c r="S197" s="54"/>
      <c r="T197" s="54"/>
      <c r="U197" s="10"/>
      <c r="V197" s="10"/>
      <c r="W197" s="10"/>
      <c r="X197" s="54"/>
      <c r="Y197" s="54"/>
      <c r="Z197" s="54"/>
      <c r="AA197" s="54"/>
      <c r="AB197" s="54"/>
      <c r="AC197" s="54"/>
      <c r="AD197" s="54"/>
      <c r="AE197" s="54"/>
      <c r="AF197" s="54"/>
    </row>
    <row r="198" spans="2:32" ht="15" customHeight="1">
      <c r="B198" s="54"/>
      <c r="C198" s="54"/>
      <c r="D198" s="54"/>
      <c r="E198" s="54"/>
      <c r="F198" s="54"/>
      <c r="G198" s="54"/>
      <c r="H198" s="54"/>
      <c r="I198" s="54"/>
      <c r="J198" s="54"/>
      <c r="K198" s="54"/>
      <c r="L198" s="54"/>
      <c r="M198" s="54"/>
      <c r="N198" s="54"/>
      <c r="O198" s="54"/>
      <c r="P198" s="54"/>
      <c r="Q198" s="54"/>
      <c r="R198" s="54"/>
      <c r="S198" s="54"/>
      <c r="T198" s="54"/>
      <c r="U198" s="10"/>
      <c r="V198" s="10"/>
      <c r="W198" s="10"/>
      <c r="X198" s="54"/>
      <c r="Y198" s="54"/>
      <c r="Z198" s="54"/>
      <c r="AA198" s="54"/>
      <c r="AB198" s="54"/>
      <c r="AC198" s="54"/>
      <c r="AD198" s="54"/>
      <c r="AE198" s="54"/>
      <c r="AF198" s="54"/>
    </row>
    <row r="199" spans="2:32" ht="15" customHeight="1">
      <c r="B199" s="54"/>
      <c r="C199" s="54"/>
      <c r="D199" s="54"/>
      <c r="E199" s="54"/>
      <c r="F199" s="54"/>
      <c r="G199" s="54"/>
      <c r="H199" s="54"/>
      <c r="I199" s="54"/>
      <c r="J199" s="54"/>
      <c r="K199" s="54"/>
      <c r="L199" s="54"/>
      <c r="M199" s="54"/>
      <c r="N199" s="54"/>
      <c r="O199" s="54"/>
      <c r="P199" s="54"/>
      <c r="Q199" s="54"/>
      <c r="R199" s="54"/>
      <c r="S199" s="54"/>
      <c r="T199" s="54"/>
      <c r="U199" s="10"/>
      <c r="V199" s="10"/>
      <c r="W199" s="10"/>
      <c r="X199" s="54"/>
      <c r="Y199" s="54"/>
      <c r="Z199" s="54"/>
      <c r="AA199" s="54"/>
      <c r="AB199" s="54"/>
      <c r="AC199" s="54"/>
      <c r="AD199" s="54"/>
      <c r="AE199" s="54"/>
      <c r="AF199" s="54"/>
    </row>
    <row r="200" spans="2:32" ht="15" customHeight="1">
      <c r="B200" s="54"/>
      <c r="C200" s="54"/>
      <c r="D200" s="54"/>
      <c r="E200" s="54"/>
      <c r="F200" s="54"/>
      <c r="G200" s="54"/>
      <c r="H200" s="54"/>
      <c r="I200" s="54"/>
      <c r="J200" s="54"/>
      <c r="K200" s="54"/>
      <c r="L200" s="54"/>
      <c r="M200" s="54"/>
      <c r="N200" s="54"/>
      <c r="O200" s="54"/>
      <c r="P200" s="54"/>
      <c r="Q200" s="54"/>
      <c r="R200" s="54"/>
      <c r="S200" s="54"/>
      <c r="T200" s="54"/>
      <c r="U200" s="10"/>
      <c r="V200" s="10"/>
      <c r="W200" s="10"/>
      <c r="X200" s="54"/>
      <c r="Y200" s="54"/>
      <c r="Z200" s="54"/>
      <c r="AA200" s="54"/>
      <c r="AB200" s="54"/>
      <c r="AC200" s="54"/>
      <c r="AD200" s="54"/>
      <c r="AE200" s="54"/>
      <c r="AF200" s="54"/>
    </row>
    <row r="201" spans="2:32" ht="15" customHeight="1">
      <c r="B201" s="54"/>
      <c r="C201" s="54"/>
      <c r="D201" s="54"/>
      <c r="E201" s="54"/>
      <c r="F201" s="54"/>
      <c r="G201" s="54"/>
      <c r="H201" s="54"/>
      <c r="I201" s="54"/>
      <c r="J201" s="54"/>
      <c r="K201" s="54"/>
      <c r="L201" s="54"/>
      <c r="M201" s="54"/>
      <c r="N201" s="54"/>
      <c r="O201" s="54"/>
      <c r="P201" s="54"/>
      <c r="Q201" s="54"/>
      <c r="R201" s="54"/>
      <c r="S201" s="54"/>
      <c r="T201" s="54"/>
      <c r="U201" s="10"/>
      <c r="V201" s="10"/>
      <c r="W201" s="10"/>
      <c r="X201" s="54"/>
      <c r="Y201" s="54"/>
      <c r="Z201" s="54"/>
      <c r="AA201" s="54"/>
      <c r="AB201" s="54"/>
      <c r="AC201" s="54"/>
      <c r="AD201" s="54"/>
      <c r="AE201" s="54"/>
      <c r="AF201" s="54"/>
    </row>
    <row r="202" spans="2:32" ht="15" customHeight="1">
      <c r="B202" s="54"/>
      <c r="C202" s="54"/>
      <c r="D202" s="54"/>
      <c r="E202" s="54"/>
      <c r="F202" s="54"/>
      <c r="G202" s="54"/>
      <c r="H202" s="54"/>
      <c r="I202" s="54"/>
      <c r="J202" s="54"/>
      <c r="K202" s="54"/>
      <c r="L202" s="54"/>
      <c r="M202" s="54"/>
      <c r="N202" s="54"/>
      <c r="O202" s="54"/>
      <c r="P202" s="54"/>
      <c r="Q202" s="54"/>
      <c r="R202" s="54"/>
      <c r="S202" s="54"/>
      <c r="T202" s="54"/>
      <c r="U202" s="10"/>
      <c r="V202" s="10"/>
      <c r="W202" s="10"/>
      <c r="X202" s="54"/>
      <c r="Y202" s="54"/>
      <c r="Z202" s="54"/>
      <c r="AA202" s="54"/>
      <c r="AB202" s="54"/>
      <c r="AC202" s="54"/>
      <c r="AD202" s="54"/>
      <c r="AE202" s="54"/>
      <c r="AF202" s="54"/>
    </row>
    <row r="203" spans="2:32" ht="15" customHeight="1">
      <c r="B203" s="54"/>
      <c r="C203" s="54"/>
      <c r="D203" s="54"/>
      <c r="E203" s="54"/>
      <c r="F203" s="54"/>
      <c r="G203" s="54"/>
      <c r="H203" s="54"/>
      <c r="I203" s="54"/>
      <c r="J203" s="54"/>
      <c r="K203" s="54"/>
      <c r="L203" s="54"/>
      <c r="M203" s="54"/>
      <c r="N203" s="54"/>
      <c r="O203" s="54"/>
      <c r="P203" s="54"/>
      <c r="Q203" s="54"/>
      <c r="R203" s="54"/>
      <c r="S203" s="54"/>
      <c r="T203" s="54"/>
      <c r="U203" s="10"/>
      <c r="V203" s="10"/>
      <c r="W203" s="10"/>
      <c r="X203" s="54"/>
      <c r="Y203" s="54"/>
      <c r="Z203" s="54"/>
      <c r="AA203" s="54"/>
      <c r="AB203" s="54"/>
      <c r="AC203" s="54"/>
      <c r="AD203" s="54"/>
      <c r="AE203" s="54"/>
      <c r="AF203" s="54"/>
    </row>
    <row r="204" spans="2:32" ht="15" customHeight="1">
      <c r="B204" s="54"/>
      <c r="C204" s="54"/>
      <c r="D204" s="54"/>
      <c r="E204" s="54"/>
      <c r="F204" s="54"/>
      <c r="G204" s="54"/>
      <c r="H204" s="54"/>
      <c r="I204" s="54"/>
      <c r="J204" s="54"/>
      <c r="K204" s="54"/>
      <c r="L204" s="54"/>
      <c r="M204" s="54"/>
      <c r="N204" s="54"/>
      <c r="O204" s="54"/>
      <c r="P204" s="54"/>
      <c r="Q204" s="54"/>
      <c r="R204" s="54"/>
      <c r="S204" s="54"/>
      <c r="T204" s="54"/>
      <c r="U204" s="10"/>
      <c r="V204" s="10"/>
      <c r="W204" s="10"/>
      <c r="X204" s="54"/>
      <c r="Y204" s="54"/>
      <c r="Z204" s="54"/>
      <c r="AA204" s="54"/>
      <c r="AB204" s="54"/>
      <c r="AC204" s="54"/>
      <c r="AD204" s="54"/>
      <c r="AE204" s="54"/>
      <c r="AF204" s="54"/>
    </row>
    <row r="205" spans="2:32" ht="15" customHeight="1">
      <c r="B205" s="54"/>
      <c r="C205" s="54"/>
      <c r="D205" s="54"/>
      <c r="E205" s="54"/>
      <c r="F205" s="54"/>
      <c r="G205" s="54"/>
      <c r="H205" s="54"/>
      <c r="I205" s="54"/>
      <c r="J205" s="54"/>
      <c r="K205" s="54"/>
      <c r="L205" s="54"/>
      <c r="M205" s="54"/>
      <c r="N205" s="54"/>
      <c r="O205" s="54"/>
      <c r="P205" s="54"/>
      <c r="Q205" s="54"/>
      <c r="R205" s="54"/>
      <c r="S205" s="54"/>
      <c r="T205" s="54"/>
      <c r="U205" s="10"/>
      <c r="V205" s="10"/>
      <c r="W205" s="10"/>
      <c r="X205" s="54"/>
      <c r="Y205" s="54"/>
      <c r="Z205" s="54"/>
      <c r="AA205" s="54"/>
      <c r="AB205" s="54"/>
      <c r="AC205" s="54"/>
      <c r="AD205" s="54"/>
      <c r="AE205" s="54"/>
      <c r="AF205" s="54"/>
    </row>
    <row r="206" spans="2:32" ht="15" customHeight="1">
      <c r="B206" s="54"/>
      <c r="C206" s="54"/>
      <c r="D206" s="54"/>
      <c r="E206" s="54"/>
      <c r="F206" s="54"/>
      <c r="G206" s="54"/>
      <c r="H206" s="54"/>
      <c r="I206" s="54"/>
      <c r="J206" s="54"/>
      <c r="K206" s="54"/>
      <c r="L206" s="54"/>
      <c r="M206" s="54"/>
      <c r="N206" s="54"/>
      <c r="O206" s="54"/>
      <c r="P206" s="54"/>
      <c r="Q206" s="54"/>
      <c r="R206" s="54"/>
      <c r="S206" s="54"/>
      <c r="T206" s="54"/>
      <c r="U206" s="10"/>
      <c r="V206" s="10"/>
      <c r="W206" s="10"/>
      <c r="X206" s="54"/>
      <c r="Y206" s="54"/>
      <c r="Z206" s="54"/>
      <c r="AA206" s="54"/>
      <c r="AB206" s="54"/>
      <c r="AC206" s="54"/>
      <c r="AD206" s="54"/>
      <c r="AE206" s="54"/>
      <c r="AF206" s="54"/>
    </row>
    <row r="207" spans="2:32" ht="15" customHeight="1">
      <c r="B207" s="54"/>
      <c r="C207" s="54"/>
      <c r="D207" s="54"/>
      <c r="E207" s="54"/>
      <c r="F207" s="54"/>
      <c r="G207" s="54"/>
      <c r="H207" s="54"/>
      <c r="I207" s="54"/>
      <c r="J207" s="54"/>
      <c r="K207" s="54"/>
      <c r="L207" s="54"/>
      <c r="M207" s="54"/>
      <c r="N207" s="54"/>
      <c r="O207" s="54"/>
      <c r="P207" s="54"/>
      <c r="Q207" s="54"/>
      <c r="R207" s="54"/>
      <c r="S207" s="54"/>
      <c r="T207" s="54"/>
      <c r="U207" s="10"/>
      <c r="V207" s="10"/>
      <c r="W207" s="10"/>
      <c r="X207" s="54"/>
      <c r="Y207" s="54"/>
      <c r="Z207" s="54"/>
      <c r="AA207" s="54"/>
      <c r="AB207" s="54"/>
      <c r="AC207" s="54"/>
      <c r="AD207" s="54"/>
      <c r="AE207" s="54"/>
      <c r="AF207" s="54"/>
    </row>
    <row r="208" spans="2:32" ht="15" customHeight="1">
      <c r="B208" s="54"/>
      <c r="C208" s="54"/>
      <c r="D208" s="54"/>
      <c r="E208" s="54"/>
      <c r="F208" s="54"/>
      <c r="G208" s="54"/>
      <c r="H208" s="54"/>
      <c r="I208" s="54"/>
      <c r="J208" s="54"/>
      <c r="K208" s="54"/>
      <c r="L208" s="54"/>
      <c r="M208" s="54"/>
      <c r="N208" s="54"/>
      <c r="O208" s="54"/>
      <c r="P208" s="54"/>
      <c r="Q208" s="54"/>
      <c r="R208" s="54"/>
      <c r="S208" s="54"/>
      <c r="T208" s="54"/>
      <c r="U208" s="10"/>
      <c r="V208" s="10"/>
      <c r="W208" s="10"/>
      <c r="X208" s="54"/>
      <c r="Y208" s="54"/>
      <c r="Z208" s="54"/>
      <c r="AA208" s="54"/>
      <c r="AB208" s="54"/>
      <c r="AC208" s="54"/>
      <c r="AD208" s="54"/>
      <c r="AE208" s="54"/>
      <c r="AF208" s="54"/>
    </row>
    <row r="209" spans="2:32" ht="15" customHeight="1">
      <c r="B209" s="54"/>
      <c r="C209" s="54"/>
      <c r="D209" s="54"/>
      <c r="E209" s="54"/>
      <c r="F209" s="54"/>
      <c r="G209" s="54"/>
      <c r="H209" s="54"/>
      <c r="I209" s="54"/>
      <c r="J209" s="54"/>
      <c r="K209" s="54"/>
      <c r="L209" s="54"/>
      <c r="M209" s="54"/>
      <c r="N209" s="54"/>
      <c r="O209" s="54"/>
      <c r="P209" s="54"/>
      <c r="Q209" s="54"/>
      <c r="R209" s="54"/>
      <c r="S209" s="54"/>
      <c r="T209" s="54"/>
      <c r="U209" s="10"/>
      <c r="V209" s="10"/>
      <c r="W209" s="10"/>
      <c r="X209" s="54"/>
      <c r="Y209" s="54"/>
      <c r="Z209" s="54"/>
      <c r="AA209" s="54"/>
      <c r="AB209" s="54"/>
      <c r="AC209" s="54"/>
      <c r="AD209" s="54"/>
      <c r="AE209" s="54"/>
      <c r="AF209" s="54"/>
    </row>
    <row r="210" spans="2:32" ht="15" customHeight="1">
      <c r="B210" s="54"/>
      <c r="C210" s="54"/>
      <c r="D210" s="54"/>
      <c r="E210" s="54"/>
      <c r="F210" s="54"/>
      <c r="G210" s="54"/>
      <c r="H210" s="54"/>
      <c r="I210" s="54"/>
      <c r="J210" s="54"/>
      <c r="K210" s="54"/>
      <c r="L210" s="54"/>
      <c r="M210" s="54"/>
      <c r="N210" s="54"/>
      <c r="O210" s="54"/>
      <c r="P210" s="54"/>
      <c r="Q210" s="54"/>
      <c r="R210" s="54"/>
      <c r="S210" s="54"/>
      <c r="T210" s="54"/>
      <c r="U210" s="10"/>
      <c r="V210" s="10"/>
      <c r="W210" s="10"/>
      <c r="X210" s="54"/>
      <c r="Y210" s="54"/>
      <c r="Z210" s="54"/>
      <c r="AA210" s="54"/>
      <c r="AB210" s="54"/>
      <c r="AC210" s="54"/>
      <c r="AD210" s="54"/>
      <c r="AE210" s="54"/>
      <c r="AF210" s="54"/>
    </row>
    <row r="211" spans="2:32" ht="15" customHeight="1">
      <c r="B211" s="54"/>
      <c r="C211" s="54"/>
      <c r="D211" s="54"/>
      <c r="E211" s="54"/>
      <c r="F211" s="54"/>
      <c r="G211" s="54"/>
      <c r="H211" s="54"/>
      <c r="I211" s="54"/>
      <c r="J211" s="54"/>
      <c r="K211" s="54"/>
      <c r="L211" s="54"/>
      <c r="M211" s="54"/>
      <c r="N211" s="54"/>
      <c r="O211" s="54"/>
      <c r="P211" s="54"/>
      <c r="Q211" s="54"/>
      <c r="R211" s="54"/>
      <c r="S211" s="54"/>
      <c r="T211" s="54"/>
      <c r="U211" s="10"/>
      <c r="V211" s="10"/>
      <c r="W211" s="10"/>
      <c r="X211" s="54"/>
      <c r="Y211" s="54"/>
      <c r="Z211" s="54"/>
      <c r="AA211" s="54"/>
      <c r="AB211" s="54"/>
      <c r="AC211" s="54"/>
      <c r="AD211" s="54"/>
      <c r="AE211" s="54"/>
      <c r="AF211" s="54"/>
    </row>
    <row r="212" spans="2:32" ht="15" customHeight="1">
      <c r="B212" s="54"/>
      <c r="C212" s="54"/>
      <c r="D212" s="54"/>
      <c r="E212" s="54"/>
      <c r="F212" s="54"/>
      <c r="G212" s="54"/>
      <c r="H212" s="54"/>
      <c r="I212" s="54"/>
      <c r="J212" s="54"/>
      <c r="K212" s="54"/>
      <c r="L212" s="54"/>
      <c r="M212" s="54"/>
      <c r="N212" s="54"/>
      <c r="O212" s="54"/>
      <c r="P212" s="54"/>
      <c r="Q212" s="54"/>
      <c r="R212" s="54"/>
      <c r="S212" s="54"/>
      <c r="T212" s="54"/>
      <c r="U212" s="10"/>
      <c r="V212" s="10"/>
      <c r="W212" s="10"/>
      <c r="X212" s="54"/>
      <c r="Y212" s="54"/>
      <c r="Z212" s="54"/>
      <c r="AA212" s="54"/>
      <c r="AB212" s="54"/>
      <c r="AC212" s="54"/>
      <c r="AD212" s="54"/>
      <c r="AE212" s="54"/>
      <c r="AF212" s="54"/>
    </row>
    <row r="213" spans="2:32" ht="15" customHeight="1">
      <c r="B213" s="54"/>
      <c r="C213" s="54"/>
      <c r="D213" s="54"/>
      <c r="E213" s="54"/>
      <c r="F213" s="54"/>
      <c r="G213" s="54"/>
      <c r="H213" s="54"/>
      <c r="I213" s="54"/>
      <c r="J213" s="54"/>
      <c r="K213" s="54"/>
      <c r="L213" s="54"/>
      <c r="M213" s="54"/>
      <c r="N213" s="54"/>
      <c r="O213" s="54"/>
      <c r="P213" s="54"/>
      <c r="Q213" s="54"/>
      <c r="R213" s="54"/>
      <c r="S213" s="54"/>
      <c r="T213" s="54"/>
      <c r="U213" s="10"/>
      <c r="V213" s="10"/>
      <c r="W213" s="10"/>
      <c r="X213" s="54"/>
      <c r="Y213" s="54"/>
      <c r="Z213" s="54"/>
      <c r="AA213" s="54"/>
      <c r="AB213" s="54"/>
      <c r="AC213" s="54"/>
      <c r="AD213" s="54"/>
      <c r="AE213" s="54"/>
      <c r="AF213" s="54"/>
    </row>
    <row r="214" spans="2:32" ht="15" customHeight="1">
      <c r="B214" s="54"/>
      <c r="C214" s="54"/>
      <c r="D214" s="54"/>
      <c r="E214" s="54"/>
      <c r="F214" s="54"/>
      <c r="G214" s="54"/>
      <c r="H214" s="54"/>
      <c r="I214" s="54"/>
      <c r="J214" s="54"/>
      <c r="K214" s="54"/>
      <c r="L214" s="54"/>
      <c r="M214" s="54"/>
      <c r="N214" s="54"/>
      <c r="O214" s="54"/>
      <c r="P214" s="54"/>
      <c r="Q214" s="54"/>
      <c r="R214" s="54"/>
      <c r="S214" s="54"/>
      <c r="T214" s="54"/>
      <c r="U214" s="10"/>
      <c r="V214" s="10"/>
      <c r="W214" s="10"/>
      <c r="X214" s="54"/>
      <c r="Y214" s="54"/>
      <c r="Z214" s="54"/>
      <c r="AA214" s="54"/>
      <c r="AB214" s="54"/>
      <c r="AC214" s="54"/>
      <c r="AD214" s="54"/>
      <c r="AE214" s="54"/>
      <c r="AF214" s="54"/>
    </row>
    <row r="215" spans="2:32" ht="15" customHeight="1">
      <c r="B215" s="54"/>
      <c r="C215" s="54"/>
      <c r="D215" s="54"/>
      <c r="E215" s="54"/>
      <c r="F215" s="54"/>
      <c r="G215" s="54"/>
      <c r="H215" s="54"/>
      <c r="I215" s="54"/>
      <c r="J215" s="54"/>
      <c r="K215" s="54"/>
      <c r="L215" s="54"/>
      <c r="M215" s="54"/>
      <c r="N215" s="54"/>
      <c r="O215" s="54"/>
      <c r="P215" s="54"/>
      <c r="Q215" s="54"/>
      <c r="R215" s="54"/>
      <c r="S215" s="54"/>
      <c r="T215" s="54"/>
      <c r="U215" s="10"/>
      <c r="V215" s="10"/>
      <c r="W215" s="10"/>
      <c r="X215" s="54"/>
      <c r="Y215" s="54"/>
      <c r="Z215" s="54"/>
      <c r="AA215" s="54"/>
      <c r="AB215" s="54"/>
      <c r="AC215" s="54"/>
      <c r="AD215" s="54"/>
      <c r="AE215" s="54"/>
      <c r="AF215" s="54"/>
    </row>
    <row r="216" spans="2:32" ht="15" customHeight="1">
      <c r="B216" s="54"/>
      <c r="C216" s="54"/>
      <c r="D216" s="54"/>
      <c r="E216" s="54"/>
      <c r="F216" s="54"/>
      <c r="G216" s="54"/>
      <c r="H216" s="54"/>
      <c r="I216" s="54"/>
      <c r="J216" s="54"/>
      <c r="K216" s="54"/>
      <c r="L216" s="54"/>
      <c r="M216" s="54"/>
      <c r="N216" s="54"/>
      <c r="O216" s="54"/>
      <c r="P216" s="54"/>
      <c r="Q216" s="54"/>
      <c r="R216" s="54"/>
      <c r="S216" s="54"/>
      <c r="T216" s="54"/>
      <c r="U216" s="10"/>
      <c r="V216" s="10"/>
      <c r="W216" s="10"/>
      <c r="X216" s="54"/>
      <c r="Y216" s="54"/>
      <c r="Z216" s="54"/>
      <c r="AA216" s="54"/>
      <c r="AB216" s="54"/>
      <c r="AC216" s="54"/>
      <c r="AD216" s="54"/>
      <c r="AE216" s="54"/>
      <c r="AF216" s="54"/>
    </row>
    <row r="217" spans="2:32" ht="15" customHeight="1">
      <c r="B217" s="54"/>
      <c r="C217" s="54"/>
      <c r="D217" s="54"/>
      <c r="E217" s="54"/>
      <c r="F217" s="54"/>
      <c r="G217" s="54"/>
      <c r="H217" s="54"/>
      <c r="I217" s="54"/>
      <c r="J217" s="54"/>
      <c r="K217" s="54"/>
      <c r="L217" s="54"/>
      <c r="M217" s="54"/>
      <c r="N217" s="54"/>
      <c r="O217" s="54"/>
      <c r="P217" s="54"/>
      <c r="Q217" s="54"/>
      <c r="R217" s="54"/>
      <c r="S217" s="54"/>
      <c r="T217" s="54"/>
      <c r="U217" s="10"/>
      <c r="V217" s="10"/>
      <c r="W217" s="10"/>
      <c r="X217" s="54"/>
      <c r="Y217" s="54"/>
      <c r="Z217" s="54"/>
      <c r="AA217" s="54"/>
      <c r="AB217" s="54"/>
      <c r="AC217" s="54"/>
      <c r="AD217" s="54"/>
      <c r="AE217" s="54"/>
      <c r="AF217" s="54"/>
    </row>
    <row r="218" spans="2:32" ht="15" customHeight="1">
      <c r="B218" s="54"/>
      <c r="C218" s="54"/>
      <c r="D218" s="54"/>
      <c r="E218" s="54"/>
      <c r="F218" s="54"/>
      <c r="G218" s="54"/>
      <c r="H218" s="54"/>
      <c r="I218" s="54"/>
      <c r="J218" s="54"/>
      <c r="K218" s="54"/>
      <c r="L218" s="54"/>
      <c r="M218" s="54"/>
      <c r="N218" s="54"/>
      <c r="O218" s="54"/>
      <c r="P218" s="54"/>
      <c r="Q218" s="54"/>
      <c r="R218" s="54"/>
      <c r="S218" s="54"/>
      <c r="T218" s="54"/>
      <c r="U218" s="10"/>
      <c r="V218" s="10"/>
      <c r="W218" s="10"/>
      <c r="X218" s="54"/>
      <c r="Y218" s="54"/>
      <c r="Z218" s="54"/>
      <c r="AA218" s="54"/>
      <c r="AB218" s="54"/>
      <c r="AC218" s="54"/>
      <c r="AD218" s="54"/>
      <c r="AE218" s="54"/>
      <c r="AF218" s="54"/>
    </row>
    <row r="219" spans="2:32" ht="15" customHeight="1">
      <c r="B219" s="54"/>
      <c r="C219" s="54"/>
      <c r="D219" s="54"/>
      <c r="E219" s="54"/>
      <c r="F219" s="54"/>
      <c r="G219" s="54"/>
      <c r="H219" s="54"/>
      <c r="I219" s="54"/>
      <c r="J219" s="54"/>
      <c r="K219" s="54"/>
      <c r="L219" s="54"/>
      <c r="M219" s="54"/>
      <c r="N219" s="54"/>
      <c r="O219" s="54"/>
      <c r="P219" s="54"/>
      <c r="Q219" s="54"/>
      <c r="R219" s="54"/>
      <c r="S219" s="54"/>
      <c r="T219" s="54"/>
      <c r="U219" s="10"/>
      <c r="V219" s="10"/>
      <c r="W219" s="10"/>
      <c r="X219" s="54"/>
      <c r="Y219" s="54"/>
      <c r="Z219" s="54"/>
      <c r="AA219" s="54"/>
      <c r="AB219" s="54"/>
      <c r="AC219" s="54"/>
      <c r="AD219" s="54"/>
      <c r="AE219" s="54"/>
      <c r="AF219" s="54"/>
    </row>
    <row r="220" spans="2:32" ht="15" customHeight="1">
      <c r="B220" s="54"/>
      <c r="C220" s="54"/>
      <c r="D220" s="54"/>
      <c r="E220" s="54"/>
      <c r="F220" s="54"/>
      <c r="G220" s="54"/>
      <c r="H220" s="54"/>
      <c r="I220" s="54"/>
      <c r="J220" s="54"/>
      <c r="K220" s="54"/>
      <c r="L220" s="54"/>
      <c r="M220" s="54"/>
      <c r="N220" s="54"/>
      <c r="O220" s="54"/>
      <c r="P220" s="54"/>
      <c r="Q220" s="54"/>
      <c r="R220" s="54"/>
      <c r="S220" s="54"/>
      <c r="T220" s="54"/>
      <c r="U220" s="10"/>
      <c r="V220" s="10"/>
      <c r="W220" s="10"/>
      <c r="X220" s="54"/>
      <c r="Y220" s="54"/>
      <c r="Z220" s="54"/>
      <c r="AA220" s="54"/>
      <c r="AB220" s="54"/>
      <c r="AC220" s="54"/>
      <c r="AD220" s="54"/>
      <c r="AE220" s="54"/>
      <c r="AF220" s="54"/>
    </row>
    <row r="221" spans="2:32" ht="15" customHeight="1">
      <c r="B221" s="54"/>
      <c r="C221" s="54"/>
      <c r="D221" s="54"/>
      <c r="E221" s="54"/>
      <c r="F221" s="54"/>
      <c r="G221" s="54"/>
      <c r="H221" s="54"/>
      <c r="I221" s="54"/>
      <c r="J221" s="54"/>
      <c r="K221" s="54"/>
      <c r="L221" s="54"/>
      <c r="M221" s="54"/>
      <c r="N221" s="54"/>
      <c r="O221" s="54"/>
      <c r="P221" s="54"/>
      <c r="Q221" s="54"/>
      <c r="R221" s="54"/>
      <c r="S221" s="54"/>
      <c r="T221" s="54"/>
      <c r="U221" s="10"/>
      <c r="V221" s="10"/>
      <c r="W221" s="10"/>
      <c r="X221" s="54"/>
      <c r="Y221" s="54"/>
      <c r="Z221" s="54"/>
      <c r="AA221" s="54"/>
      <c r="AB221" s="54"/>
      <c r="AC221" s="54"/>
      <c r="AD221" s="54"/>
      <c r="AE221" s="54"/>
      <c r="AF221" s="54"/>
    </row>
    <row r="222" spans="2:32" ht="15" customHeight="1">
      <c r="B222" s="54"/>
      <c r="C222" s="54"/>
      <c r="D222" s="54"/>
      <c r="E222" s="54"/>
      <c r="F222" s="54"/>
      <c r="G222" s="54"/>
      <c r="H222" s="54"/>
      <c r="I222" s="54"/>
      <c r="J222" s="54"/>
      <c r="K222" s="54"/>
      <c r="L222" s="54"/>
      <c r="M222" s="54"/>
      <c r="N222" s="54"/>
      <c r="O222" s="54"/>
      <c r="P222" s="54"/>
      <c r="Q222" s="54"/>
      <c r="R222" s="54"/>
      <c r="S222" s="54"/>
      <c r="T222" s="54"/>
      <c r="U222" s="10"/>
      <c r="V222" s="10"/>
      <c r="W222" s="10"/>
      <c r="X222" s="54"/>
      <c r="Y222" s="54"/>
      <c r="Z222" s="54"/>
      <c r="AA222" s="54"/>
      <c r="AB222" s="54"/>
      <c r="AC222" s="54"/>
      <c r="AD222" s="54"/>
      <c r="AE222" s="54"/>
      <c r="AF222" s="54"/>
    </row>
    <row r="223" spans="2:32" ht="15" customHeight="1">
      <c r="B223" s="54"/>
      <c r="C223" s="54"/>
      <c r="D223" s="54"/>
      <c r="E223" s="54"/>
      <c r="F223" s="54"/>
      <c r="G223" s="54"/>
      <c r="H223" s="54"/>
      <c r="I223" s="54"/>
      <c r="J223" s="54"/>
      <c r="K223" s="54"/>
      <c r="L223" s="54"/>
      <c r="M223" s="54"/>
      <c r="N223" s="54"/>
      <c r="O223" s="54"/>
      <c r="P223" s="54"/>
      <c r="Q223" s="54"/>
      <c r="R223" s="54"/>
      <c r="S223" s="54"/>
      <c r="T223" s="54"/>
      <c r="U223" s="10"/>
      <c r="V223" s="10"/>
      <c r="W223" s="10"/>
      <c r="X223" s="54"/>
      <c r="Y223" s="54"/>
      <c r="Z223" s="54"/>
      <c r="AA223" s="54"/>
      <c r="AB223" s="54"/>
      <c r="AC223" s="54"/>
      <c r="AD223" s="54"/>
      <c r="AE223" s="54"/>
      <c r="AF223" s="54"/>
    </row>
    <row r="224" spans="2:32" ht="15" customHeight="1">
      <c r="B224" s="54"/>
      <c r="C224" s="54"/>
      <c r="D224" s="54"/>
      <c r="E224" s="54"/>
      <c r="F224" s="54"/>
      <c r="G224" s="54"/>
      <c r="H224" s="54"/>
      <c r="I224" s="54"/>
      <c r="J224" s="54"/>
      <c r="K224" s="54"/>
      <c r="L224" s="54"/>
      <c r="M224" s="54"/>
      <c r="N224" s="54"/>
      <c r="O224" s="54"/>
      <c r="P224" s="54"/>
      <c r="Q224" s="54"/>
      <c r="R224" s="54"/>
      <c r="S224" s="54"/>
      <c r="T224" s="54"/>
      <c r="U224" s="10"/>
      <c r="V224" s="10"/>
      <c r="W224" s="10"/>
      <c r="X224" s="54"/>
      <c r="Y224" s="54"/>
      <c r="Z224" s="54"/>
      <c r="AA224" s="54"/>
      <c r="AB224" s="54"/>
      <c r="AC224" s="54"/>
      <c r="AD224" s="54"/>
      <c r="AE224" s="54"/>
      <c r="AF224" s="54"/>
    </row>
    <row r="225" spans="2:32" ht="15" customHeight="1">
      <c r="B225" s="54"/>
      <c r="C225" s="54"/>
      <c r="D225" s="54"/>
      <c r="E225" s="54"/>
      <c r="F225" s="54"/>
      <c r="G225" s="54"/>
      <c r="H225" s="54"/>
      <c r="I225" s="54"/>
      <c r="J225" s="54"/>
      <c r="K225" s="54"/>
      <c r="L225" s="54"/>
      <c r="M225" s="54"/>
      <c r="N225" s="54"/>
      <c r="O225" s="54"/>
      <c r="P225" s="54"/>
      <c r="Q225" s="54"/>
      <c r="R225" s="54"/>
      <c r="S225" s="54"/>
      <c r="T225" s="54"/>
      <c r="U225" s="10"/>
      <c r="V225" s="10"/>
      <c r="W225" s="10"/>
      <c r="X225" s="54"/>
      <c r="Y225" s="54"/>
      <c r="Z225" s="54"/>
      <c r="AA225" s="54"/>
      <c r="AB225" s="54"/>
      <c r="AC225" s="54"/>
      <c r="AD225" s="54"/>
      <c r="AE225" s="54"/>
      <c r="AF225" s="54"/>
    </row>
    <row r="226" spans="2:32" ht="15" customHeight="1">
      <c r="B226" s="54"/>
      <c r="C226" s="54"/>
      <c r="D226" s="54"/>
      <c r="E226" s="54"/>
      <c r="F226" s="54"/>
      <c r="G226" s="54"/>
      <c r="H226" s="54"/>
      <c r="I226" s="54"/>
      <c r="J226" s="54"/>
      <c r="K226" s="54"/>
      <c r="L226" s="54"/>
      <c r="M226" s="54"/>
      <c r="N226" s="54"/>
      <c r="O226" s="54"/>
      <c r="P226" s="54"/>
      <c r="Q226" s="54"/>
      <c r="R226" s="54"/>
      <c r="S226" s="54"/>
      <c r="T226" s="54"/>
      <c r="U226" s="10"/>
      <c r="V226" s="10"/>
      <c r="W226" s="10"/>
      <c r="X226" s="54"/>
      <c r="Y226" s="54"/>
      <c r="Z226" s="54"/>
      <c r="AA226" s="54"/>
      <c r="AB226" s="54"/>
      <c r="AC226" s="54"/>
      <c r="AD226" s="54"/>
      <c r="AE226" s="54"/>
      <c r="AF226" s="54"/>
    </row>
    <row r="227" spans="2:32" ht="15" customHeight="1">
      <c r="B227" s="54"/>
      <c r="C227" s="54"/>
      <c r="D227" s="54"/>
      <c r="E227" s="54"/>
      <c r="F227" s="54"/>
      <c r="G227" s="54"/>
      <c r="H227" s="54"/>
      <c r="I227" s="54"/>
      <c r="J227" s="54"/>
      <c r="K227" s="54"/>
      <c r="L227" s="54"/>
      <c r="M227" s="54"/>
      <c r="N227" s="54"/>
      <c r="O227" s="54"/>
      <c r="P227" s="54"/>
      <c r="Q227" s="54"/>
      <c r="R227" s="54"/>
      <c r="S227" s="54"/>
      <c r="T227" s="54"/>
      <c r="U227" s="10"/>
      <c r="V227" s="10"/>
      <c r="W227" s="10"/>
      <c r="X227" s="54"/>
      <c r="Y227" s="54"/>
      <c r="Z227" s="54"/>
      <c r="AA227" s="54"/>
      <c r="AB227" s="54"/>
      <c r="AC227" s="54"/>
      <c r="AD227" s="54"/>
      <c r="AE227" s="54"/>
      <c r="AF227" s="54"/>
    </row>
    <row r="228" spans="2:32" ht="15" customHeight="1">
      <c r="B228" s="54"/>
      <c r="C228" s="54"/>
      <c r="D228" s="54"/>
      <c r="E228" s="54"/>
      <c r="F228" s="54"/>
      <c r="G228" s="54"/>
      <c r="H228" s="54"/>
      <c r="I228" s="54"/>
      <c r="J228" s="54"/>
      <c r="K228" s="54"/>
      <c r="L228" s="54"/>
      <c r="M228" s="54"/>
      <c r="N228" s="54"/>
      <c r="O228" s="54"/>
      <c r="P228" s="54"/>
      <c r="Q228" s="54"/>
      <c r="R228" s="54"/>
      <c r="S228" s="54"/>
      <c r="T228" s="54"/>
      <c r="U228" s="10"/>
      <c r="V228" s="10"/>
      <c r="W228" s="10"/>
      <c r="X228" s="54"/>
      <c r="Y228" s="54"/>
      <c r="Z228" s="54"/>
      <c r="AA228" s="54"/>
      <c r="AB228" s="54"/>
      <c r="AC228" s="54"/>
      <c r="AD228" s="54"/>
      <c r="AE228" s="54"/>
      <c r="AF228" s="54"/>
    </row>
    <row r="229" spans="2:32" ht="15" customHeight="1">
      <c r="B229" s="54"/>
      <c r="C229" s="54"/>
      <c r="D229" s="54"/>
      <c r="E229" s="54"/>
      <c r="F229" s="54"/>
      <c r="G229" s="54"/>
      <c r="H229" s="54"/>
      <c r="I229" s="54"/>
      <c r="J229" s="54"/>
      <c r="K229" s="54"/>
      <c r="L229" s="54"/>
      <c r="M229" s="54"/>
      <c r="N229" s="54"/>
      <c r="O229" s="54"/>
      <c r="P229" s="54"/>
      <c r="Q229" s="54"/>
      <c r="R229" s="54"/>
      <c r="S229" s="54"/>
      <c r="T229" s="54"/>
      <c r="U229" s="10"/>
      <c r="V229" s="10"/>
      <c r="W229" s="10"/>
      <c r="X229" s="54"/>
      <c r="Y229" s="54"/>
      <c r="Z229" s="54"/>
      <c r="AA229" s="54"/>
      <c r="AB229" s="54"/>
      <c r="AC229" s="54"/>
      <c r="AD229" s="54"/>
      <c r="AE229" s="54"/>
      <c r="AF229" s="54"/>
    </row>
    <row r="230" spans="2:32" ht="15" customHeight="1">
      <c r="B230" s="54"/>
      <c r="C230" s="54"/>
      <c r="D230" s="54"/>
      <c r="E230" s="54"/>
      <c r="F230" s="54"/>
      <c r="G230" s="54"/>
      <c r="H230" s="54"/>
      <c r="I230" s="54"/>
      <c r="J230" s="54"/>
      <c r="K230" s="54"/>
      <c r="L230" s="54"/>
      <c r="M230" s="54"/>
      <c r="N230" s="54"/>
      <c r="O230" s="54"/>
      <c r="P230" s="54"/>
      <c r="Q230" s="54"/>
      <c r="R230" s="54"/>
      <c r="S230" s="54"/>
      <c r="T230" s="54"/>
      <c r="U230" s="10"/>
      <c r="V230" s="10"/>
      <c r="W230" s="10"/>
      <c r="X230" s="54"/>
      <c r="Y230" s="54"/>
      <c r="Z230" s="54"/>
      <c r="AA230" s="54"/>
      <c r="AB230" s="54"/>
      <c r="AC230" s="54"/>
      <c r="AD230" s="54"/>
      <c r="AE230" s="54"/>
      <c r="AF230" s="54"/>
    </row>
    <row r="231" spans="2:32" ht="15" customHeight="1">
      <c r="B231" s="54"/>
      <c r="C231" s="54"/>
      <c r="D231" s="54"/>
      <c r="E231" s="54"/>
      <c r="F231" s="54"/>
      <c r="G231" s="54"/>
      <c r="H231" s="54"/>
      <c r="I231" s="54"/>
      <c r="J231" s="54"/>
      <c r="K231" s="54"/>
      <c r="L231" s="54"/>
      <c r="M231" s="54"/>
      <c r="N231" s="54"/>
      <c r="O231" s="54"/>
      <c r="P231" s="54"/>
      <c r="Q231" s="54"/>
      <c r="R231" s="54"/>
      <c r="S231" s="54"/>
      <c r="T231" s="54"/>
      <c r="U231" s="10"/>
      <c r="V231" s="10"/>
      <c r="W231" s="10"/>
      <c r="X231" s="54"/>
      <c r="Y231" s="54"/>
      <c r="Z231" s="54"/>
      <c r="AA231" s="54"/>
      <c r="AB231" s="54"/>
      <c r="AC231" s="54"/>
      <c r="AD231" s="54"/>
      <c r="AE231" s="54"/>
      <c r="AF231" s="54"/>
    </row>
    <row r="232" spans="2:32" ht="15" customHeight="1">
      <c r="B232" s="54"/>
      <c r="C232" s="54"/>
      <c r="D232" s="54"/>
      <c r="E232" s="54"/>
      <c r="F232" s="54"/>
      <c r="G232" s="54"/>
      <c r="H232" s="54"/>
      <c r="I232" s="54"/>
      <c r="J232" s="54"/>
      <c r="K232" s="54"/>
      <c r="L232" s="54"/>
      <c r="M232" s="54"/>
      <c r="N232" s="54"/>
      <c r="O232" s="54"/>
      <c r="P232" s="54"/>
      <c r="Q232" s="54"/>
      <c r="R232" s="54"/>
      <c r="S232" s="54"/>
      <c r="T232" s="54"/>
      <c r="U232" s="10"/>
      <c r="V232" s="10"/>
      <c r="W232" s="10"/>
      <c r="X232" s="54"/>
      <c r="Y232" s="54"/>
      <c r="Z232" s="54"/>
      <c r="AA232" s="54"/>
      <c r="AB232" s="54"/>
      <c r="AC232" s="54"/>
      <c r="AD232" s="54"/>
      <c r="AE232" s="54"/>
      <c r="AF232" s="54"/>
    </row>
    <row r="233" spans="2:32" ht="15" customHeight="1">
      <c r="B233" s="54"/>
      <c r="C233" s="54"/>
      <c r="D233" s="54"/>
      <c r="E233" s="54"/>
      <c r="F233" s="54"/>
      <c r="G233" s="54"/>
      <c r="H233" s="54"/>
      <c r="I233" s="54"/>
      <c r="J233" s="54"/>
      <c r="K233" s="54"/>
      <c r="L233" s="54"/>
      <c r="M233" s="54"/>
      <c r="N233" s="54"/>
      <c r="O233" s="54"/>
      <c r="P233" s="54"/>
      <c r="Q233" s="54"/>
      <c r="R233" s="54"/>
      <c r="S233" s="54"/>
      <c r="T233" s="54"/>
      <c r="U233" s="10"/>
      <c r="V233" s="10"/>
      <c r="W233" s="10"/>
      <c r="X233" s="54"/>
      <c r="Y233" s="54"/>
      <c r="Z233" s="54"/>
      <c r="AA233" s="54"/>
      <c r="AB233" s="54"/>
      <c r="AC233" s="54"/>
      <c r="AD233" s="54"/>
      <c r="AE233" s="54"/>
      <c r="AF233" s="54"/>
    </row>
    <row r="234" spans="2:32" ht="15" customHeight="1">
      <c r="B234" s="54"/>
      <c r="C234" s="54"/>
      <c r="D234" s="54"/>
      <c r="E234" s="54"/>
      <c r="F234" s="54"/>
      <c r="G234" s="54"/>
      <c r="H234" s="54"/>
      <c r="I234" s="54"/>
      <c r="J234" s="54"/>
      <c r="K234" s="54"/>
      <c r="L234" s="54"/>
      <c r="M234" s="54"/>
      <c r="N234" s="54"/>
      <c r="O234" s="54"/>
      <c r="P234" s="54"/>
      <c r="Q234" s="54"/>
      <c r="R234" s="54"/>
      <c r="S234" s="54"/>
      <c r="T234" s="54"/>
      <c r="U234" s="10"/>
      <c r="V234" s="10"/>
      <c r="W234" s="10"/>
      <c r="X234" s="54"/>
      <c r="Y234" s="54"/>
      <c r="Z234" s="54"/>
      <c r="AA234" s="54"/>
      <c r="AB234" s="54"/>
      <c r="AC234" s="54"/>
      <c r="AD234" s="54"/>
      <c r="AE234" s="54"/>
      <c r="AF234" s="54"/>
    </row>
    <row r="235" spans="2:32" ht="15" customHeight="1">
      <c r="B235" s="54"/>
      <c r="C235" s="54"/>
      <c r="D235" s="54"/>
      <c r="E235" s="54"/>
      <c r="F235" s="54"/>
      <c r="G235" s="54"/>
      <c r="H235" s="54"/>
      <c r="I235" s="54"/>
      <c r="J235" s="54"/>
      <c r="K235" s="54"/>
      <c r="L235" s="54"/>
      <c r="M235" s="54"/>
      <c r="N235" s="54"/>
      <c r="O235" s="54"/>
      <c r="P235" s="54"/>
      <c r="Q235" s="54"/>
      <c r="R235" s="54"/>
      <c r="S235" s="54"/>
      <c r="T235" s="54"/>
      <c r="U235" s="10"/>
      <c r="V235" s="10"/>
      <c r="W235" s="10"/>
      <c r="X235" s="54"/>
      <c r="Y235" s="54"/>
      <c r="Z235" s="54"/>
      <c r="AA235" s="54"/>
      <c r="AB235" s="54"/>
      <c r="AC235" s="54"/>
      <c r="AD235" s="54"/>
      <c r="AE235" s="54"/>
      <c r="AF235" s="54"/>
    </row>
    <row r="236" spans="2:32" ht="15" customHeight="1">
      <c r="B236" s="54"/>
      <c r="C236" s="54"/>
      <c r="D236" s="54"/>
      <c r="E236" s="54"/>
      <c r="F236" s="54"/>
      <c r="G236" s="54"/>
      <c r="H236" s="54"/>
      <c r="I236" s="54"/>
      <c r="J236" s="54"/>
      <c r="K236" s="54"/>
      <c r="L236" s="54"/>
      <c r="M236" s="54"/>
      <c r="N236" s="54"/>
      <c r="O236" s="54"/>
      <c r="P236" s="54"/>
      <c r="Q236" s="54"/>
      <c r="R236" s="54"/>
      <c r="S236" s="54"/>
      <c r="T236" s="54"/>
      <c r="U236" s="10"/>
      <c r="V236" s="10"/>
      <c r="W236" s="10"/>
      <c r="X236" s="54"/>
      <c r="Y236" s="54"/>
      <c r="Z236" s="54"/>
      <c r="AA236" s="54"/>
      <c r="AB236" s="54"/>
      <c r="AC236" s="54"/>
      <c r="AD236" s="54"/>
      <c r="AE236" s="54"/>
      <c r="AF236" s="54"/>
    </row>
    <row r="237" spans="2:32" ht="15" customHeight="1">
      <c r="B237" s="54"/>
      <c r="C237" s="54"/>
      <c r="D237" s="54"/>
      <c r="E237" s="54"/>
      <c r="F237" s="54"/>
      <c r="G237" s="54"/>
      <c r="H237" s="54"/>
      <c r="I237" s="54"/>
      <c r="J237" s="54"/>
      <c r="K237" s="54"/>
      <c r="L237" s="54"/>
      <c r="M237" s="54"/>
      <c r="N237" s="54"/>
      <c r="O237" s="54"/>
      <c r="P237" s="54"/>
      <c r="Q237" s="54"/>
      <c r="R237" s="54"/>
      <c r="S237" s="54"/>
      <c r="T237" s="54"/>
      <c r="U237" s="10"/>
      <c r="V237" s="10"/>
      <c r="W237" s="10"/>
      <c r="X237" s="54"/>
      <c r="Y237" s="54"/>
      <c r="Z237" s="54"/>
      <c r="AA237" s="54"/>
      <c r="AB237" s="54"/>
      <c r="AC237" s="54"/>
      <c r="AD237" s="54"/>
      <c r="AE237" s="54"/>
      <c r="AF237" s="54"/>
    </row>
    <row r="238" spans="2:32" ht="15" customHeight="1">
      <c r="B238" s="54"/>
      <c r="C238" s="54"/>
      <c r="D238" s="54"/>
      <c r="E238" s="54"/>
      <c r="F238" s="54"/>
      <c r="G238" s="54"/>
      <c r="H238" s="54"/>
      <c r="I238" s="54"/>
      <c r="J238" s="54"/>
      <c r="K238" s="54"/>
      <c r="L238" s="54"/>
      <c r="M238" s="54"/>
      <c r="N238" s="54"/>
      <c r="O238" s="54"/>
      <c r="P238" s="54"/>
      <c r="Q238" s="54"/>
      <c r="R238" s="54"/>
      <c r="S238" s="54"/>
      <c r="T238" s="54"/>
      <c r="U238" s="10"/>
      <c r="V238" s="10"/>
      <c r="W238" s="10"/>
      <c r="X238" s="54"/>
      <c r="Y238" s="54"/>
      <c r="Z238" s="54"/>
      <c r="AA238" s="54"/>
      <c r="AB238" s="54"/>
      <c r="AC238" s="54"/>
      <c r="AD238" s="54"/>
      <c r="AE238" s="54"/>
      <c r="AF238" s="54"/>
    </row>
    <row r="239" spans="2:32" ht="15" customHeight="1">
      <c r="B239" s="54"/>
      <c r="C239" s="54"/>
      <c r="D239" s="54"/>
      <c r="E239" s="54"/>
      <c r="F239" s="54"/>
      <c r="G239" s="54"/>
      <c r="H239" s="54"/>
      <c r="I239" s="54"/>
      <c r="J239" s="54"/>
      <c r="K239" s="54"/>
      <c r="L239" s="54"/>
      <c r="M239" s="54"/>
      <c r="N239" s="54"/>
      <c r="O239" s="54"/>
      <c r="P239" s="54"/>
      <c r="Q239" s="54"/>
      <c r="R239" s="54"/>
      <c r="S239" s="54"/>
      <c r="T239" s="54"/>
      <c r="U239" s="10"/>
      <c r="V239" s="10"/>
      <c r="W239" s="10"/>
      <c r="X239" s="54"/>
      <c r="Y239" s="54"/>
      <c r="Z239" s="54"/>
      <c r="AA239" s="54"/>
      <c r="AB239" s="54"/>
      <c r="AC239" s="54"/>
      <c r="AD239" s="54"/>
      <c r="AE239" s="54"/>
      <c r="AF239" s="54"/>
    </row>
    <row r="240" spans="2:32" ht="15" customHeight="1">
      <c r="B240" s="54"/>
      <c r="C240" s="54"/>
      <c r="D240" s="54"/>
      <c r="E240" s="54"/>
      <c r="F240" s="54"/>
      <c r="G240" s="54"/>
      <c r="H240" s="54"/>
      <c r="I240" s="54"/>
      <c r="J240" s="54"/>
      <c r="K240" s="54"/>
      <c r="L240" s="54"/>
      <c r="M240" s="54"/>
      <c r="N240" s="54"/>
      <c r="O240" s="54"/>
      <c r="P240" s="54"/>
      <c r="Q240" s="54"/>
      <c r="R240" s="54"/>
      <c r="S240" s="54"/>
      <c r="T240" s="54"/>
      <c r="U240" s="10"/>
      <c r="V240" s="10"/>
      <c r="W240" s="10"/>
      <c r="X240" s="54"/>
      <c r="Y240" s="54"/>
      <c r="Z240" s="54"/>
      <c r="AA240" s="54"/>
      <c r="AB240" s="54"/>
      <c r="AC240" s="54"/>
      <c r="AD240" s="54"/>
      <c r="AE240" s="54"/>
      <c r="AF240" s="54"/>
    </row>
    <row r="241" spans="2:32" ht="15" customHeight="1">
      <c r="B241" s="54"/>
      <c r="C241" s="54"/>
      <c r="D241" s="54"/>
      <c r="E241" s="54"/>
      <c r="F241" s="54"/>
      <c r="G241" s="54"/>
      <c r="H241" s="54"/>
      <c r="I241" s="54"/>
      <c r="J241" s="54"/>
      <c r="K241" s="54"/>
      <c r="L241" s="54"/>
      <c r="M241" s="54"/>
      <c r="N241" s="54"/>
      <c r="O241" s="54"/>
      <c r="P241" s="54"/>
      <c r="Q241" s="54"/>
      <c r="R241" s="54"/>
      <c r="S241" s="54"/>
      <c r="T241" s="54"/>
      <c r="U241" s="10"/>
      <c r="V241" s="10"/>
      <c r="W241" s="10"/>
      <c r="X241" s="54"/>
      <c r="Y241" s="54"/>
      <c r="Z241" s="54"/>
      <c r="AA241" s="54"/>
      <c r="AB241" s="54"/>
      <c r="AC241" s="54"/>
      <c r="AD241" s="54"/>
      <c r="AE241" s="54"/>
      <c r="AF241" s="54"/>
    </row>
    <row r="242" spans="2:32" ht="15" customHeight="1">
      <c r="B242" s="54"/>
      <c r="C242" s="54"/>
      <c r="D242" s="54"/>
      <c r="E242" s="54"/>
      <c r="F242" s="54"/>
      <c r="G242" s="54"/>
      <c r="H242" s="54"/>
      <c r="I242" s="54"/>
      <c r="J242" s="54"/>
      <c r="K242" s="54"/>
      <c r="L242" s="54"/>
      <c r="M242" s="54"/>
      <c r="N242" s="54"/>
      <c r="O242" s="54"/>
      <c r="P242" s="54"/>
      <c r="Q242" s="54"/>
      <c r="R242" s="54"/>
      <c r="S242" s="54"/>
      <c r="T242" s="54"/>
      <c r="U242" s="10"/>
      <c r="V242" s="10"/>
      <c r="W242" s="10"/>
      <c r="X242" s="54"/>
      <c r="Y242" s="54"/>
      <c r="Z242" s="54"/>
      <c r="AA242" s="54"/>
      <c r="AB242" s="54"/>
      <c r="AC242" s="54"/>
      <c r="AD242" s="54"/>
      <c r="AE242" s="54"/>
      <c r="AF242" s="54"/>
    </row>
    <row r="243" spans="2:32" ht="15" customHeight="1">
      <c r="B243" s="54"/>
      <c r="C243" s="54"/>
      <c r="D243" s="54"/>
      <c r="E243" s="54"/>
      <c r="F243" s="54"/>
      <c r="G243" s="54"/>
      <c r="H243" s="54"/>
      <c r="I243" s="54"/>
      <c r="J243" s="54"/>
      <c r="K243" s="54"/>
      <c r="L243" s="54"/>
      <c r="M243" s="54"/>
      <c r="N243" s="54"/>
      <c r="O243" s="54"/>
      <c r="P243" s="54"/>
      <c r="Q243" s="54"/>
      <c r="R243" s="54"/>
      <c r="S243" s="54"/>
      <c r="T243" s="54"/>
      <c r="U243" s="10"/>
      <c r="V243" s="10"/>
      <c r="W243" s="10"/>
      <c r="X243" s="54"/>
      <c r="Y243" s="54"/>
      <c r="Z243" s="54"/>
      <c r="AA243" s="54"/>
      <c r="AB243" s="54"/>
      <c r="AC243" s="54"/>
      <c r="AD243" s="54"/>
      <c r="AE243" s="54"/>
      <c r="AF243" s="54"/>
    </row>
    <row r="244" spans="2:32" ht="15" customHeight="1">
      <c r="B244" s="54"/>
      <c r="C244" s="54"/>
      <c r="D244" s="54"/>
      <c r="E244" s="54"/>
      <c r="F244" s="54"/>
      <c r="G244" s="54"/>
      <c r="H244" s="54"/>
      <c r="I244" s="54"/>
      <c r="J244" s="54"/>
      <c r="K244" s="54"/>
      <c r="L244" s="54"/>
      <c r="M244" s="54"/>
      <c r="N244" s="54"/>
      <c r="O244" s="54"/>
      <c r="P244" s="54"/>
      <c r="Q244" s="54"/>
      <c r="R244" s="54"/>
      <c r="S244" s="54"/>
      <c r="T244" s="54"/>
      <c r="U244" s="10"/>
      <c r="V244" s="10"/>
      <c r="W244" s="10"/>
      <c r="X244" s="54"/>
      <c r="Y244" s="54"/>
      <c r="Z244" s="54"/>
      <c r="AA244" s="54"/>
      <c r="AB244" s="54"/>
      <c r="AC244" s="54"/>
      <c r="AD244" s="54"/>
      <c r="AE244" s="54"/>
      <c r="AF244" s="54"/>
    </row>
    <row r="245" spans="2:32" ht="15" customHeight="1">
      <c r="B245" s="54"/>
      <c r="C245" s="54"/>
      <c r="D245" s="54"/>
      <c r="E245" s="54"/>
      <c r="F245" s="54"/>
      <c r="G245" s="54"/>
      <c r="H245" s="54"/>
      <c r="I245" s="54"/>
      <c r="J245" s="54"/>
      <c r="K245" s="54"/>
      <c r="L245" s="54"/>
      <c r="M245" s="54"/>
      <c r="N245" s="54"/>
      <c r="O245" s="54"/>
      <c r="P245" s="54"/>
      <c r="Q245" s="54"/>
      <c r="R245" s="54"/>
      <c r="S245" s="54"/>
      <c r="T245" s="54"/>
      <c r="U245" s="10"/>
      <c r="V245" s="10"/>
      <c r="W245" s="10"/>
      <c r="X245" s="54"/>
      <c r="Y245" s="54"/>
      <c r="Z245" s="54"/>
      <c r="AA245" s="54"/>
      <c r="AB245" s="54"/>
      <c r="AC245" s="54"/>
      <c r="AD245" s="54"/>
      <c r="AE245" s="54"/>
      <c r="AF245" s="54"/>
    </row>
    <row r="246" spans="2:32" ht="15" customHeight="1">
      <c r="B246" s="54"/>
      <c r="C246" s="54"/>
      <c r="D246" s="54"/>
      <c r="E246" s="54"/>
      <c r="F246" s="54"/>
      <c r="G246" s="54"/>
      <c r="H246" s="54"/>
      <c r="I246" s="54"/>
      <c r="J246" s="54"/>
      <c r="K246" s="54"/>
      <c r="L246" s="54"/>
      <c r="M246" s="54"/>
      <c r="N246" s="54"/>
      <c r="O246" s="54"/>
      <c r="P246" s="54"/>
      <c r="Q246" s="54"/>
      <c r="R246" s="54"/>
      <c r="S246" s="54"/>
      <c r="T246" s="54"/>
      <c r="U246" s="10"/>
      <c r="V246" s="10"/>
      <c r="W246" s="10"/>
      <c r="X246" s="54"/>
      <c r="Y246" s="54"/>
      <c r="Z246" s="54"/>
      <c r="AA246" s="54"/>
      <c r="AB246" s="54"/>
      <c r="AC246" s="54"/>
      <c r="AD246" s="54"/>
      <c r="AE246" s="54"/>
      <c r="AF246" s="54"/>
    </row>
    <row r="247" spans="2:32" ht="15" customHeight="1">
      <c r="B247" s="54"/>
      <c r="C247" s="54"/>
      <c r="D247" s="54"/>
      <c r="E247" s="54"/>
      <c r="F247" s="54"/>
      <c r="G247" s="54"/>
      <c r="H247" s="54"/>
      <c r="I247" s="54"/>
      <c r="J247" s="54"/>
      <c r="K247" s="54"/>
      <c r="L247" s="54"/>
      <c r="M247" s="54"/>
      <c r="N247" s="54"/>
      <c r="O247" s="54"/>
      <c r="P247" s="54"/>
      <c r="Q247" s="54"/>
      <c r="R247" s="54"/>
      <c r="S247" s="54"/>
      <c r="T247" s="54"/>
      <c r="U247" s="10"/>
      <c r="V247" s="10"/>
      <c r="W247" s="10"/>
      <c r="X247" s="54"/>
      <c r="Y247" s="54"/>
      <c r="Z247" s="54"/>
      <c r="AA247" s="54"/>
      <c r="AB247" s="54"/>
      <c r="AC247" s="54"/>
      <c r="AD247" s="54"/>
      <c r="AE247" s="54"/>
      <c r="AF247" s="54"/>
    </row>
    <row r="248" spans="2:32" ht="15" customHeight="1">
      <c r="B248" s="54"/>
      <c r="C248" s="54"/>
      <c r="D248" s="54"/>
      <c r="E248" s="54"/>
      <c r="F248" s="54"/>
      <c r="G248" s="54"/>
      <c r="H248" s="54"/>
      <c r="I248" s="54"/>
      <c r="J248" s="54"/>
      <c r="K248" s="54"/>
      <c r="L248" s="54"/>
      <c r="M248" s="54"/>
      <c r="N248" s="54"/>
      <c r="O248" s="54"/>
      <c r="P248" s="54"/>
      <c r="Q248" s="54"/>
      <c r="R248" s="54"/>
      <c r="S248" s="54"/>
      <c r="T248" s="54"/>
      <c r="U248" s="10"/>
      <c r="V248" s="10"/>
      <c r="W248" s="10"/>
      <c r="X248" s="54"/>
      <c r="Y248" s="54"/>
      <c r="Z248" s="54"/>
      <c r="AA248" s="54"/>
      <c r="AB248" s="54"/>
      <c r="AC248" s="54"/>
      <c r="AD248" s="54"/>
      <c r="AE248" s="54"/>
      <c r="AF248" s="54"/>
    </row>
    <row r="249" spans="2:32" ht="15" customHeight="1">
      <c r="B249" s="54"/>
      <c r="C249" s="54"/>
      <c r="D249" s="54"/>
      <c r="E249" s="54"/>
      <c r="F249" s="54"/>
      <c r="G249" s="54"/>
      <c r="H249" s="54"/>
      <c r="I249" s="54"/>
      <c r="J249" s="54"/>
      <c r="K249" s="54"/>
      <c r="L249" s="54"/>
      <c r="M249" s="54"/>
      <c r="N249" s="54"/>
      <c r="O249" s="54"/>
      <c r="P249" s="54"/>
      <c r="Q249" s="54"/>
      <c r="R249" s="54"/>
      <c r="S249" s="54"/>
      <c r="T249" s="54"/>
      <c r="U249" s="10"/>
      <c r="V249" s="10"/>
      <c r="W249" s="10"/>
      <c r="X249" s="54"/>
      <c r="Y249" s="54"/>
      <c r="Z249" s="54"/>
      <c r="AA249" s="54"/>
      <c r="AB249" s="54"/>
      <c r="AC249" s="54"/>
      <c r="AD249" s="54"/>
      <c r="AE249" s="54"/>
      <c r="AF249" s="54"/>
    </row>
    <row r="250" spans="2:32" ht="15" customHeight="1">
      <c r="B250" s="54"/>
      <c r="C250" s="54"/>
      <c r="D250" s="54"/>
      <c r="E250" s="54"/>
      <c r="F250" s="54"/>
      <c r="G250" s="54"/>
      <c r="H250" s="54"/>
      <c r="I250" s="54"/>
      <c r="J250" s="54"/>
      <c r="K250" s="54"/>
      <c r="L250" s="54"/>
      <c r="M250" s="54"/>
      <c r="N250" s="54"/>
      <c r="O250" s="54"/>
      <c r="P250" s="54"/>
      <c r="Q250" s="54"/>
      <c r="R250" s="54"/>
      <c r="S250" s="54"/>
      <c r="T250" s="54"/>
      <c r="U250" s="10"/>
      <c r="V250" s="10"/>
      <c r="W250" s="10"/>
      <c r="X250" s="54"/>
      <c r="Y250" s="54"/>
      <c r="Z250" s="54"/>
      <c r="AA250" s="54"/>
      <c r="AB250" s="54"/>
      <c r="AC250" s="54"/>
      <c r="AD250" s="54"/>
      <c r="AE250" s="54"/>
      <c r="AF250" s="54"/>
    </row>
    <row r="251" spans="2:32" ht="15" customHeight="1">
      <c r="B251" s="54"/>
      <c r="C251" s="54"/>
      <c r="D251" s="54"/>
      <c r="E251" s="54"/>
      <c r="F251" s="54"/>
      <c r="G251" s="54"/>
      <c r="H251" s="54"/>
      <c r="I251" s="54"/>
      <c r="J251" s="54"/>
      <c r="K251" s="54"/>
      <c r="L251" s="54"/>
      <c r="M251" s="54"/>
      <c r="N251" s="54"/>
      <c r="O251" s="54"/>
      <c r="P251" s="54"/>
      <c r="Q251" s="54"/>
      <c r="R251" s="54"/>
      <c r="S251" s="54"/>
      <c r="T251" s="54"/>
      <c r="U251" s="10"/>
      <c r="V251" s="10"/>
      <c r="W251" s="10"/>
      <c r="X251" s="54"/>
      <c r="Y251" s="54"/>
      <c r="Z251" s="54"/>
      <c r="AA251" s="54"/>
      <c r="AB251" s="54"/>
      <c r="AC251" s="54"/>
      <c r="AD251" s="54"/>
      <c r="AE251" s="54"/>
      <c r="AF251" s="54"/>
    </row>
    <row r="252" spans="2:32" ht="15" customHeight="1">
      <c r="B252" s="54"/>
      <c r="C252" s="54"/>
      <c r="D252" s="54"/>
      <c r="E252" s="54"/>
      <c r="F252" s="54"/>
      <c r="G252" s="54"/>
      <c r="H252" s="54"/>
      <c r="I252" s="54"/>
      <c r="J252" s="54"/>
      <c r="K252" s="54"/>
      <c r="L252" s="54"/>
      <c r="M252" s="54"/>
      <c r="N252" s="54"/>
      <c r="O252" s="54"/>
      <c r="P252" s="54"/>
      <c r="Q252" s="54"/>
      <c r="R252" s="54"/>
      <c r="S252" s="54"/>
      <c r="T252" s="54"/>
      <c r="U252" s="10"/>
      <c r="V252" s="10"/>
      <c r="W252" s="10"/>
      <c r="X252" s="54"/>
      <c r="Y252" s="54"/>
      <c r="Z252" s="54"/>
      <c r="AA252" s="54"/>
      <c r="AB252" s="54"/>
      <c r="AC252" s="54"/>
      <c r="AD252" s="54"/>
      <c r="AE252" s="54"/>
      <c r="AF252" s="54"/>
    </row>
    <row r="253" spans="2:32" ht="15" customHeight="1">
      <c r="B253" s="54"/>
      <c r="C253" s="54"/>
      <c r="D253" s="54"/>
      <c r="E253" s="54"/>
      <c r="F253" s="54"/>
      <c r="G253" s="54"/>
      <c r="H253" s="54"/>
      <c r="I253" s="54"/>
      <c r="J253" s="54"/>
      <c r="K253" s="54"/>
      <c r="L253" s="54"/>
      <c r="M253" s="54"/>
      <c r="N253" s="54"/>
      <c r="O253" s="54"/>
      <c r="P253" s="54"/>
      <c r="Q253" s="54"/>
      <c r="R253" s="54"/>
      <c r="S253" s="54"/>
      <c r="T253" s="54"/>
      <c r="U253" s="10"/>
      <c r="V253" s="10"/>
      <c r="W253" s="10"/>
      <c r="X253" s="54"/>
      <c r="Y253" s="54"/>
      <c r="Z253" s="54"/>
      <c r="AA253" s="54"/>
      <c r="AB253" s="54"/>
      <c r="AC253" s="54"/>
      <c r="AD253" s="54"/>
      <c r="AE253" s="54"/>
      <c r="AF253" s="54"/>
    </row>
    <row r="254" spans="2:32" ht="15" customHeight="1">
      <c r="B254" s="54"/>
      <c r="C254" s="54"/>
      <c r="D254" s="54"/>
      <c r="E254" s="54"/>
      <c r="F254" s="54"/>
      <c r="G254" s="54"/>
      <c r="H254" s="54"/>
      <c r="I254" s="54"/>
      <c r="J254" s="54"/>
      <c r="K254" s="54"/>
      <c r="L254" s="54"/>
      <c r="M254" s="54"/>
      <c r="N254" s="54"/>
      <c r="O254" s="54"/>
      <c r="P254" s="54"/>
      <c r="Q254" s="54"/>
      <c r="R254" s="54"/>
      <c r="S254" s="54"/>
      <c r="T254" s="54"/>
      <c r="U254" s="10"/>
      <c r="V254" s="10"/>
      <c r="W254" s="10"/>
      <c r="X254" s="54"/>
      <c r="Y254" s="54"/>
      <c r="Z254" s="54"/>
      <c r="AA254" s="54"/>
      <c r="AB254" s="54"/>
      <c r="AC254" s="54"/>
      <c r="AD254" s="54"/>
      <c r="AE254" s="54"/>
      <c r="AF254" s="54"/>
    </row>
    <row r="255" spans="2:32" ht="15" customHeight="1">
      <c r="B255" s="54"/>
      <c r="C255" s="54"/>
      <c r="D255" s="54"/>
      <c r="E255" s="54"/>
      <c r="F255" s="54"/>
      <c r="G255" s="54"/>
      <c r="H255" s="54"/>
      <c r="I255" s="54"/>
      <c r="J255" s="54"/>
      <c r="K255" s="54"/>
      <c r="L255" s="54"/>
      <c r="M255" s="54"/>
      <c r="N255" s="54"/>
      <c r="O255" s="54"/>
      <c r="P255" s="54"/>
      <c r="Q255" s="54"/>
      <c r="R255" s="54"/>
      <c r="S255" s="54"/>
      <c r="T255" s="54"/>
      <c r="U255" s="10"/>
      <c r="V255" s="10"/>
      <c r="W255" s="10"/>
      <c r="X255" s="54"/>
      <c r="Y255" s="54"/>
      <c r="Z255" s="54"/>
      <c r="AA255" s="54"/>
      <c r="AB255" s="54"/>
      <c r="AC255" s="54"/>
      <c r="AD255" s="54"/>
      <c r="AE255" s="54"/>
      <c r="AF255" s="54"/>
    </row>
    <row r="256" spans="2:32" ht="15" customHeight="1">
      <c r="B256" s="54"/>
      <c r="C256" s="54"/>
      <c r="D256" s="54"/>
      <c r="E256" s="54"/>
      <c r="F256" s="54"/>
      <c r="G256" s="54"/>
      <c r="H256" s="54"/>
      <c r="I256" s="54"/>
      <c r="J256" s="54"/>
      <c r="K256" s="54"/>
      <c r="L256" s="54"/>
      <c r="M256" s="54"/>
      <c r="N256" s="54"/>
      <c r="O256" s="54"/>
      <c r="P256" s="54"/>
      <c r="Q256" s="54"/>
      <c r="R256" s="54"/>
      <c r="S256" s="54"/>
      <c r="T256" s="54"/>
      <c r="U256" s="10"/>
      <c r="V256" s="10"/>
      <c r="W256" s="10"/>
      <c r="X256" s="54"/>
      <c r="Y256" s="54"/>
      <c r="Z256" s="54"/>
      <c r="AA256" s="54"/>
      <c r="AB256" s="54"/>
      <c r="AC256" s="54"/>
      <c r="AD256" s="54"/>
      <c r="AE256" s="54"/>
      <c r="AF256" s="54"/>
    </row>
    <row r="257" spans="2:32" ht="15" customHeight="1">
      <c r="B257" s="54"/>
      <c r="C257" s="54"/>
      <c r="D257" s="54"/>
      <c r="E257" s="54"/>
      <c r="F257" s="54"/>
      <c r="G257" s="54"/>
      <c r="H257" s="54"/>
      <c r="I257" s="54"/>
      <c r="J257" s="54"/>
      <c r="K257" s="54"/>
      <c r="L257" s="54"/>
      <c r="M257" s="54"/>
      <c r="N257" s="54"/>
      <c r="O257" s="54"/>
      <c r="P257" s="54"/>
      <c r="Q257" s="54"/>
      <c r="R257" s="54"/>
      <c r="S257" s="54"/>
      <c r="T257" s="54"/>
      <c r="U257" s="10"/>
      <c r="V257" s="10"/>
      <c r="W257" s="10"/>
      <c r="X257" s="54"/>
      <c r="Y257" s="54"/>
      <c r="Z257" s="54"/>
      <c r="AA257" s="54"/>
      <c r="AB257" s="54"/>
      <c r="AC257" s="54"/>
      <c r="AD257" s="54"/>
      <c r="AE257" s="54"/>
      <c r="AF257" s="54"/>
    </row>
    <row r="258" spans="2:32" ht="15" customHeight="1">
      <c r="B258" s="54"/>
      <c r="C258" s="54"/>
      <c r="D258" s="54"/>
      <c r="E258" s="54"/>
      <c r="F258" s="54"/>
      <c r="G258" s="54"/>
      <c r="H258" s="54"/>
      <c r="I258" s="54"/>
      <c r="J258" s="54"/>
      <c r="K258" s="54"/>
      <c r="L258" s="54"/>
      <c r="M258" s="54"/>
      <c r="N258" s="54"/>
      <c r="O258" s="54"/>
      <c r="P258" s="54"/>
      <c r="Q258" s="54"/>
      <c r="R258" s="54"/>
      <c r="S258" s="54"/>
      <c r="T258" s="54"/>
      <c r="U258" s="10"/>
      <c r="V258" s="10"/>
      <c r="W258" s="10"/>
      <c r="X258" s="54"/>
      <c r="Y258" s="54"/>
      <c r="Z258" s="54"/>
      <c r="AA258" s="54"/>
      <c r="AB258" s="54"/>
      <c r="AC258" s="54"/>
      <c r="AD258" s="54"/>
      <c r="AE258" s="54"/>
      <c r="AF258" s="54"/>
    </row>
    <row r="259" spans="2:32" ht="15" customHeight="1">
      <c r="B259" s="54"/>
      <c r="C259" s="54"/>
      <c r="D259" s="54"/>
      <c r="E259" s="54"/>
      <c r="F259" s="54"/>
      <c r="G259" s="54"/>
      <c r="H259" s="54"/>
      <c r="I259" s="54"/>
      <c r="J259" s="54"/>
      <c r="K259" s="54"/>
      <c r="L259" s="54"/>
      <c r="M259" s="54"/>
      <c r="N259" s="54"/>
      <c r="O259" s="54"/>
      <c r="P259" s="54"/>
      <c r="Q259" s="54"/>
      <c r="R259" s="54"/>
      <c r="S259" s="54"/>
      <c r="T259" s="54"/>
      <c r="U259" s="10"/>
      <c r="V259" s="10"/>
      <c r="W259" s="10"/>
      <c r="X259" s="54"/>
      <c r="Y259" s="54"/>
      <c r="Z259" s="54"/>
      <c r="AA259" s="54"/>
      <c r="AB259" s="54"/>
      <c r="AC259" s="54"/>
      <c r="AD259" s="54"/>
      <c r="AE259" s="54"/>
      <c r="AF259" s="54"/>
    </row>
    <row r="260" spans="2:32" ht="15" customHeight="1">
      <c r="B260" s="54"/>
      <c r="C260" s="54"/>
      <c r="D260" s="54"/>
      <c r="E260" s="54"/>
      <c r="F260" s="54"/>
      <c r="G260" s="54"/>
      <c r="H260" s="54"/>
      <c r="I260" s="54"/>
      <c r="J260" s="54"/>
      <c r="K260" s="54"/>
      <c r="L260" s="54"/>
      <c r="M260" s="54"/>
      <c r="N260" s="54"/>
      <c r="O260" s="54"/>
      <c r="P260" s="54"/>
      <c r="Q260" s="54"/>
      <c r="R260" s="54"/>
      <c r="S260" s="54"/>
      <c r="T260" s="54"/>
      <c r="U260" s="10"/>
      <c r="V260" s="10"/>
      <c r="W260" s="10"/>
      <c r="X260" s="54"/>
      <c r="Y260" s="54"/>
      <c r="Z260" s="54"/>
      <c r="AA260" s="54"/>
      <c r="AB260" s="54"/>
      <c r="AC260" s="54"/>
      <c r="AD260" s="54"/>
      <c r="AE260" s="54"/>
      <c r="AF260" s="54"/>
    </row>
    <row r="261" spans="2:32" ht="15" customHeight="1">
      <c r="B261" s="54"/>
      <c r="C261" s="54"/>
      <c r="D261" s="54"/>
      <c r="E261" s="54"/>
      <c r="F261" s="54"/>
      <c r="G261" s="54"/>
      <c r="H261" s="54"/>
      <c r="I261" s="54"/>
      <c r="J261" s="54"/>
      <c r="K261" s="54"/>
      <c r="L261" s="54"/>
      <c r="M261" s="54"/>
      <c r="N261" s="54"/>
      <c r="O261" s="54"/>
      <c r="P261" s="54"/>
      <c r="Q261" s="54"/>
      <c r="R261" s="54"/>
      <c r="S261" s="54"/>
      <c r="T261" s="54"/>
      <c r="U261" s="10"/>
      <c r="V261" s="10"/>
      <c r="W261" s="10"/>
      <c r="X261" s="54"/>
      <c r="Y261" s="54"/>
      <c r="Z261" s="54"/>
      <c r="AA261" s="54"/>
      <c r="AB261" s="54"/>
      <c r="AC261" s="54"/>
      <c r="AD261" s="54"/>
      <c r="AE261" s="54"/>
      <c r="AF261" s="54"/>
    </row>
    <row r="262" spans="2:32" ht="15" customHeight="1">
      <c r="B262" s="54"/>
      <c r="C262" s="54"/>
      <c r="D262" s="54"/>
      <c r="E262" s="54"/>
      <c r="F262" s="54"/>
      <c r="G262" s="54"/>
      <c r="H262" s="54"/>
      <c r="I262" s="54"/>
      <c r="J262" s="54"/>
      <c r="K262" s="54"/>
      <c r="L262" s="54"/>
      <c r="M262" s="54"/>
      <c r="N262" s="54"/>
      <c r="O262" s="54"/>
      <c r="P262" s="54"/>
      <c r="Q262" s="54"/>
      <c r="R262" s="54"/>
      <c r="S262" s="54"/>
      <c r="T262" s="54"/>
      <c r="U262" s="10"/>
      <c r="V262" s="10"/>
      <c r="W262" s="10"/>
      <c r="X262" s="54"/>
      <c r="Y262" s="54"/>
      <c r="Z262" s="54"/>
      <c r="AA262" s="54"/>
      <c r="AB262" s="54"/>
      <c r="AC262" s="54"/>
      <c r="AD262" s="54"/>
      <c r="AE262" s="54"/>
      <c r="AF262" s="54"/>
    </row>
    <row r="263" spans="2:32" ht="15" customHeight="1">
      <c r="B263" s="54"/>
      <c r="C263" s="54"/>
      <c r="D263" s="54"/>
      <c r="E263" s="54"/>
      <c r="F263" s="54"/>
      <c r="G263" s="54"/>
      <c r="H263" s="54"/>
      <c r="I263" s="54"/>
      <c r="J263" s="54"/>
      <c r="K263" s="54"/>
      <c r="L263" s="54"/>
      <c r="M263" s="54"/>
      <c r="N263" s="54"/>
      <c r="O263" s="54"/>
      <c r="P263" s="54"/>
      <c r="Q263" s="54"/>
      <c r="R263" s="54"/>
      <c r="S263" s="54"/>
      <c r="T263" s="54"/>
      <c r="U263" s="10"/>
      <c r="V263" s="10"/>
      <c r="W263" s="10"/>
      <c r="X263" s="54"/>
      <c r="Y263" s="54"/>
      <c r="Z263" s="54"/>
      <c r="AA263" s="54"/>
      <c r="AB263" s="54"/>
      <c r="AC263" s="54"/>
      <c r="AD263" s="54"/>
      <c r="AE263" s="54"/>
      <c r="AF263" s="54"/>
    </row>
    <row r="264" spans="2:32" ht="15" customHeight="1">
      <c r="B264" s="54"/>
      <c r="C264" s="54"/>
      <c r="D264" s="54"/>
      <c r="E264" s="54"/>
      <c r="F264" s="54"/>
      <c r="G264" s="54"/>
      <c r="H264" s="54"/>
      <c r="I264" s="54"/>
      <c r="J264" s="54"/>
      <c r="K264" s="54"/>
      <c r="L264" s="54"/>
      <c r="M264" s="54"/>
      <c r="N264" s="54"/>
      <c r="O264" s="54"/>
      <c r="P264" s="54"/>
      <c r="Q264" s="54"/>
      <c r="R264" s="54"/>
      <c r="S264" s="54"/>
      <c r="T264" s="54"/>
      <c r="U264" s="10"/>
      <c r="V264" s="10"/>
      <c r="W264" s="10"/>
      <c r="X264" s="54"/>
      <c r="Y264" s="54"/>
      <c r="Z264" s="54"/>
      <c r="AA264" s="54"/>
      <c r="AB264" s="54"/>
      <c r="AC264" s="54"/>
      <c r="AD264" s="54"/>
      <c r="AE264" s="54"/>
      <c r="AF264" s="54"/>
    </row>
    <row r="265" spans="2:32" ht="15" customHeight="1">
      <c r="B265" s="54"/>
      <c r="C265" s="54"/>
      <c r="D265" s="54"/>
      <c r="E265" s="54"/>
      <c r="F265" s="54"/>
      <c r="G265" s="54"/>
      <c r="H265" s="54"/>
      <c r="I265" s="54"/>
      <c r="J265" s="54"/>
      <c r="K265" s="54"/>
      <c r="L265" s="54"/>
      <c r="M265" s="54"/>
      <c r="N265" s="54"/>
      <c r="O265" s="54"/>
      <c r="P265" s="54"/>
      <c r="Q265" s="54"/>
      <c r="R265" s="54"/>
      <c r="S265" s="54"/>
      <c r="T265" s="54"/>
      <c r="U265" s="10"/>
      <c r="V265" s="10"/>
      <c r="W265" s="10"/>
      <c r="X265" s="54"/>
      <c r="Y265" s="54"/>
      <c r="Z265" s="54"/>
      <c r="AA265" s="54"/>
      <c r="AB265" s="54"/>
      <c r="AC265" s="54"/>
      <c r="AD265" s="54"/>
      <c r="AE265" s="54"/>
      <c r="AF265" s="54"/>
    </row>
    <row r="266" spans="2:32" ht="15" customHeight="1">
      <c r="B266" s="54"/>
      <c r="C266" s="54"/>
      <c r="D266" s="54"/>
      <c r="E266" s="54"/>
      <c r="F266" s="54"/>
      <c r="G266" s="54"/>
      <c r="H266" s="54"/>
      <c r="I266" s="54"/>
      <c r="J266" s="54"/>
      <c r="K266" s="54"/>
      <c r="L266" s="54"/>
      <c r="M266" s="54"/>
      <c r="N266" s="54"/>
      <c r="O266" s="54"/>
      <c r="P266" s="54"/>
      <c r="Q266" s="54"/>
      <c r="R266" s="54"/>
      <c r="S266" s="54"/>
      <c r="T266" s="54"/>
      <c r="U266" s="10"/>
      <c r="V266" s="10"/>
      <c r="W266" s="10"/>
      <c r="X266" s="54"/>
      <c r="Y266" s="54"/>
      <c r="Z266" s="54"/>
      <c r="AA266" s="54"/>
      <c r="AB266" s="54"/>
      <c r="AC266" s="54"/>
      <c r="AD266" s="54"/>
      <c r="AE266" s="54"/>
      <c r="AF266" s="54"/>
    </row>
    <row r="267" spans="2:32" ht="15" customHeight="1">
      <c r="B267" s="54"/>
      <c r="C267" s="54"/>
      <c r="D267" s="54"/>
      <c r="E267" s="54"/>
      <c r="F267" s="54"/>
      <c r="G267" s="54"/>
      <c r="H267" s="54"/>
      <c r="I267" s="54"/>
      <c r="J267" s="54"/>
      <c r="K267" s="54"/>
      <c r="L267" s="54"/>
      <c r="M267" s="54"/>
      <c r="N267" s="54"/>
      <c r="O267" s="54"/>
      <c r="P267" s="54"/>
      <c r="Q267" s="54"/>
      <c r="R267" s="54"/>
      <c r="S267" s="54"/>
      <c r="T267" s="54"/>
      <c r="U267" s="10"/>
      <c r="V267" s="10"/>
      <c r="W267" s="10"/>
      <c r="X267" s="54"/>
      <c r="Y267" s="54"/>
      <c r="Z267" s="54"/>
      <c r="AA267" s="54"/>
      <c r="AB267" s="54"/>
      <c r="AC267" s="54"/>
      <c r="AD267" s="54"/>
      <c r="AE267" s="54"/>
      <c r="AF267" s="54"/>
    </row>
    <row r="268" spans="2:32" ht="15" customHeight="1">
      <c r="B268" s="54"/>
      <c r="C268" s="54"/>
      <c r="D268" s="54"/>
      <c r="E268" s="54"/>
      <c r="F268" s="54"/>
      <c r="G268" s="54"/>
      <c r="H268" s="54"/>
      <c r="I268" s="54"/>
      <c r="J268" s="54"/>
      <c r="K268" s="54"/>
      <c r="L268" s="54"/>
      <c r="M268" s="54"/>
      <c r="N268" s="54"/>
      <c r="O268" s="54"/>
      <c r="P268" s="54"/>
      <c r="Q268" s="54"/>
      <c r="R268" s="54"/>
      <c r="S268" s="54"/>
      <c r="T268" s="54"/>
      <c r="U268" s="10"/>
      <c r="V268" s="10"/>
      <c r="W268" s="10"/>
      <c r="X268" s="54"/>
      <c r="Y268" s="54"/>
      <c r="Z268" s="54"/>
      <c r="AA268" s="54"/>
      <c r="AB268" s="54"/>
      <c r="AC268" s="54"/>
      <c r="AD268" s="54"/>
      <c r="AE268" s="54"/>
      <c r="AF268" s="54"/>
    </row>
    <row r="269" spans="2:32" ht="15" customHeight="1">
      <c r="B269" s="54"/>
      <c r="C269" s="54"/>
      <c r="D269" s="54"/>
      <c r="E269" s="54"/>
      <c r="F269" s="54"/>
      <c r="G269" s="54"/>
      <c r="H269" s="54"/>
      <c r="I269" s="54"/>
      <c r="J269" s="54"/>
      <c r="K269" s="54"/>
      <c r="L269" s="54"/>
      <c r="M269" s="54"/>
      <c r="N269" s="54"/>
      <c r="O269" s="54"/>
      <c r="P269" s="54"/>
      <c r="Q269" s="54"/>
      <c r="R269" s="54"/>
      <c r="S269" s="54"/>
      <c r="T269" s="54"/>
      <c r="U269" s="10"/>
      <c r="V269" s="10"/>
      <c r="W269" s="10"/>
      <c r="X269" s="54"/>
      <c r="Y269" s="54"/>
      <c r="Z269" s="54"/>
      <c r="AA269" s="54"/>
      <c r="AB269" s="54"/>
      <c r="AC269" s="54"/>
      <c r="AD269" s="54"/>
      <c r="AE269" s="54"/>
      <c r="AF269" s="54"/>
    </row>
    <row r="270" spans="2:32" ht="15" customHeight="1">
      <c r="B270" s="54"/>
      <c r="C270" s="54"/>
      <c r="D270" s="54"/>
      <c r="E270" s="54"/>
      <c r="F270" s="54"/>
      <c r="G270" s="54"/>
      <c r="H270" s="54"/>
      <c r="I270" s="54"/>
      <c r="J270" s="54"/>
      <c r="K270" s="54"/>
      <c r="L270" s="54"/>
      <c r="M270" s="54"/>
      <c r="N270" s="54"/>
      <c r="O270" s="54"/>
      <c r="P270" s="54"/>
      <c r="Q270" s="54"/>
      <c r="R270" s="54"/>
      <c r="S270" s="54"/>
      <c r="T270" s="54"/>
      <c r="U270" s="10"/>
      <c r="V270" s="10"/>
      <c r="W270" s="10"/>
      <c r="X270" s="54"/>
      <c r="Y270" s="54"/>
      <c r="Z270" s="54"/>
      <c r="AA270" s="54"/>
      <c r="AB270" s="54"/>
      <c r="AC270" s="54"/>
      <c r="AD270" s="54"/>
      <c r="AE270" s="54"/>
      <c r="AF270" s="54"/>
    </row>
    <row r="271" spans="2:32" ht="15" customHeight="1">
      <c r="B271" s="54"/>
      <c r="C271" s="54"/>
      <c r="D271" s="54"/>
      <c r="E271" s="54"/>
      <c r="F271" s="54"/>
      <c r="G271" s="54"/>
      <c r="H271" s="54"/>
      <c r="I271" s="54"/>
      <c r="J271" s="54"/>
      <c r="K271" s="54"/>
      <c r="L271" s="54"/>
      <c r="M271" s="54"/>
      <c r="N271" s="54"/>
      <c r="O271" s="54"/>
      <c r="P271" s="54"/>
      <c r="Q271" s="54"/>
      <c r="R271" s="54"/>
      <c r="S271" s="54"/>
      <c r="T271" s="54"/>
      <c r="U271" s="10"/>
      <c r="V271" s="10"/>
      <c r="W271" s="10"/>
      <c r="X271" s="54"/>
      <c r="Y271" s="54"/>
      <c r="Z271" s="54"/>
      <c r="AA271" s="54"/>
      <c r="AB271" s="54"/>
      <c r="AC271" s="54"/>
      <c r="AD271" s="54"/>
      <c r="AE271" s="54"/>
      <c r="AF271" s="54"/>
    </row>
    <row r="272" spans="2:32" ht="15" customHeight="1">
      <c r="B272" s="54"/>
      <c r="C272" s="54"/>
      <c r="D272" s="54"/>
      <c r="E272" s="54"/>
      <c r="F272" s="54"/>
      <c r="G272" s="54"/>
      <c r="H272" s="54"/>
      <c r="I272" s="54"/>
      <c r="J272" s="54"/>
      <c r="K272" s="54"/>
      <c r="L272" s="54"/>
      <c r="M272" s="54"/>
      <c r="N272" s="54"/>
      <c r="O272" s="54"/>
      <c r="P272" s="54"/>
      <c r="Q272" s="54"/>
      <c r="R272" s="54"/>
      <c r="S272" s="54"/>
      <c r="T272" s="54"/>
      <c r="U272" s="10"/>
      <c r="V272" s="10"/>
      <c r="W272" s="10"/>
      <c r="X272" s="54"/>
      <c r="Y272" s="54"/>
      <c r="Z272" s="54"/>
      <c r="AA272" s="54"/>
      <c r="AB272" s="54"/>
      <c r="AC272" s="54"/>
      <c r="AD272" s="54"/>
      <c r="AE272" s="54"/>
      <c r="AF272" s="54"/>
    </row>
    <row r="273" spans="2:32" ht="15" customHeight="1">
      <c r="B273" s="54"/>
      <c r="C273" s="54"/>
      <c r="D273" s="54"/>
      <c r="E273" s="54"/>
      <c r="F273" s="54"/>
      <c r="G273" s="54"/>
      <c r="H273" s="54"/>
      <c r="I273" s="54"/>
      <c r="J273" s="54"/>
      <c r="K273" s="54"/>
      <c r="L273" s="54"/>
      <c r="M273" s="54"/>
      <c r="N273" s="54"/>
      <c r="O273" s="54"/>
      <c r="P273" s="54"/>
      <c r="Q273" s="54"/>
      <c r="R273" s="54"/>
      <c r="S273" s="54"/>
      <c r="T273" s="54"/>
      <c r="U273" s="10"/>
      <c r="V273" s="10"/>
      <c r="W273" s="10"/>
      <c r="X273" s="54"/>
      <c r="Y273" s="54"/>
      <c r="Z273" s="54"/>
      <c r="AA273" s="54"/>
      <c r="AB273" s="54"/>
      <c r="AC273" s="54"/>
      <c r="AD273" s="54"/>
      <c r="AE273" s="54"/>
      <c r="AF273" s="54"/>
    </row>
    <row r="274" spans="2:32" ht="15" customHeight="1">
      <c r="B274" s="54"/>
      <c r="C274" s="54"/>
      <c r="D274" s="54"/>
      <c r="E274" s="54"/>
      <c r="F274" s="54"/>
      <c r="G274" s="54"/>
      <c r="H274" s="54"/>
      <c r="I274" s="54"/>
      <c r="J274" s="54"/>
      <c r="K274" s="54"/>
      <c r="L274" s="54"/>
      <c r="M274" s="54"/>
      <c r="N274" s="54"/>
      <c r="O274" s="54"/>
      <c r="P274" s="54"/>
      <c r="Q274" s="54"/>
      <c r="R274" s="54"/>
      <c r="S274" s="54"/>
      <c r="T274" s="54"/>
      <c r="U274" s="10"/>
      <c r="V274" s="10"/>
      <c r="W274" s="10"/>
      <c r="X274" s="54"/>
      <c r="Y274" s="54"/>
      <c r="Z274" s="54"/>
      <c r="AA274" s="54"/>
      <c r="AB274" s="54"/>
      <c r="AC274" s="54"/>
      <c r="AD274" s="54"/>
      <c r="AE274" s="54"/>
      <c r="AF274" s="54"/>
    </row>
    <row r="275" spans="2:32" ht="15" customHeight="1">
      <c r="B275" s="54"/>
      <c r="C275" s="54"/>
      <c r="D275" s="54"/>
      <c r="E275" s="54"/>
      <c r="F275" s="54"/>
      <c r="G275" s="54"/>
      <c r="H275" s="54"/>
      <c r="I275" s="54"/>
      <c r="J275" s="54"/>
      <c r="K275" s="54"/>
      <c r="L275" s="54"/>
      <c r="M275" s="54"/>
      <c r="N275" s="54"/>
      <c r="O275" s="54"/>
      <c r="P275" s="54"/>
      <c r="Q275" s="54"/>
      <c r="R275" s="54"/>
      <c r="S275" s="54"/>
      <c r="T275" s="54"/>
      <c r="U275" s="10"/>
      <c r="V275" s="10"/>
      <c r="W275" s="10"/>
      <c r="X275" s="54"/>
      <c r="Y275" s="54"/>
      <c r="Z275" s="54"/>
      <c r="AA275" s="54"/>
      <c r="AB275" s="54"/>
      <c r="AC275" s="54"/>
      <c r="AD275" s="54"/>
      <c r="AE275" s="54"/>
      <c r="AF275" s="54"/>
    </row>
    <row r="276" spans="2:32" ht="15" customHeight="1">
      <c r="B276" s="54"/>
      <c r="C276" s="54"/>
      <c r="D276" s="54"/>
      <c r="E276" s="54"/>
      <c r="F276" s="54"/>
      <c r="G276" s="54"/>
      <c r="H276" s="54"/>
      <c r="I276" s="54"/>
      <c r="J276" s="54"/>
      <c r="K276" s="54"/>
      <c r="L276" s="54"/>
      <c r="M276" s="54"/>
      <c r="N276" s="54"/>
      <c r="O276" s="54"/>
      <c r="P276" s="54"/>
      <c r="Q276" s="54"/>
      <c r="R276" s="54"/>
      <c r="S276" s="54"/>
      <c r="T276" s="54"/>
      <c r="U276" s="10"/>
      <c r="V276" s="10"/>
      <c r="W276" s="10"/>
      <c r="X276" s="54"/>
      <c r="Y276" s="54"/>
      <c r="Z276" s="54"/>
      <c r="AA276" s="54"/>
      <c r="AB276" s="54"/>
      <c r="AC276" s="54"/>
      <c r="AD276" s="54"/>
      <c r="AE276" s="54"/>
      <c r="AF276" s="54"/>
    </row>
    <row r="277" spans="2:32" ht="15" customHeight="1">
      <c r="B277" s="54"/>
      <c r="C277" s="54"/>
      <c r="D277" s="54"/>
      <c r="E277" s="54"/>
      <c r="F277" s="54"/>
      <c r="G277" s="54"/>
      <c r="H277" s="54"/>
      <c r="I277" s="54"/>
      <c r="J277" s="54"/>
      <c r="K277" s="54"/>
      <c r="L277" s="54"/>
      <c r="M277" s="54"/>
      <c r="N277" s="54"/>
      <c r="O277" s="54"/>
      <c r="P277" s="54"/>
      <c r="Q277" s="54"/>
      <c r="R277" s="54"/>
      <c r="S277" s="54"/>
      <c r="T277" s="54"/>
      <c r="U277" s="10"/>
      <c r="V277" s="10"/>
      <c r="W277" s="10"/>
      <c r="X277" s="54"/>
      <c r="Y277" s="54"/>
      <c r="Z277" s="54"/>
      <c r="AA277" s="54"/>
      <c r="AB277" s="54"/>
      <c r="AC277" s="54"/>
      <c r="AD277" s="54"/>
      <c r="AE277" s="54"/>
      <c r="AF277" s="54"/>
    </row>
    <row r="278" spans="2:32" ht="15" customHeight="1">
      <c r="B278" s="54"/>
      <c r="C278" s="54"/>
      <c r="D278" s="54"/>
      <c r="E278" s="54"/>
      <c r="F278" s="54"/>
      <c r="G278" s="54"/>
      <c r="H278" s="54"/>
      <c r="I278" s="54"/>
      <c r="J278" s="54"/>
      <c r="K278" s="54"/>
      <c r="L278" s="54"/>
      <c r="M278" s="54"/>
      <c r="N278" s="54"/>
      <c r="O278" s="54"/>
      <c r="P278" s="54"/>
      <c r="Q278" s="54"/>
      <c r="R278" s="54"/>
      <c r="S278" s="54"/>
      <c r="T278" s="54"/>
      <c r="U278" s="10"/>
      <c r="V278" s="10"/>
      <c r="W278" s="10"/>
      <c r="X278" s="54"/>
      <c r="Y278" s="54"/>
      <c r="Z278" s="54"/>
      <c r="AA278" s="54"/>
      <c r="AB278" s="54"/>
      <c r="AC278" s="54"/>
      <c r="AD278" s="54"/>
      <c r="AE278" s="54"/>
      <c r="AF278" s="54"/>
    </row>
    <row r="279" spans="2:32" ht="15" customHeight="1">
      <c r="B279" s="54"/>
      <c r="C279" s="54"/>
      <c r="D279" s="54"/>
      <c r="E279" s="54"/>
      <c r="F279" s="54"/>
      <c r="G279" s="54"/>
      <c r="H279" s="54"/>
      <c r="I279" s="54"/>
      <c r="J279" s="54"/>
      <c r="K279" s="54"/>
      <c r="L279" s="54"/>
      <c r="M279" s="54"/>
      <c r="N279" s="54"/>
      <c r="O279" s="54"/>
      <c r="P279" s="54"/>
      <c r="Q279" s="54"/>
      <c r="R279" s="54"/>
      <c r="S279" s="54"/>
      <c r="T279" s="54"/>
      <c r="U279" s="10"/>
      <c r="V279" s="10"/>
      <c r="W279" s="10"/>
      <c r="X279" s="54"/>
      <c r="Y279" s="54"/>
      <c r="Z279" s="54"/>
      <c r="AA279" s="54"/>
      <c r="AB279" s="54"/>
      <c r="AC279" s="54"/>
      <c r="AD279" s="54"/>
      <c r="AE279" s="54"/>
      <c r="AF279" s="54"/>
    </row>
    <row r="280" spans="2:32" ht="15" customHeight="1">
      <c r="B280" s="54"/>
      <c r="C280" s="54"/>
      <c r="D280" s="54"/>
      <c r="E280" s="54"/>
      <c r="F280" s="54"/>
      <c r="G280" s="54"/>
      <c r="H280" s="54"/>
      <c r="I280" s="54"/>
      <c r="J280" s="54"/>
      <c r="K280" s="54"/>
      <c r="L280" s="54"/>
      <c r="M280" s="54"/>
      <c r="N280" s="54"/>
      <c r="O280" s="54"/>
      <c r="P280" s="54"/>
      <c r="Q280" s="54"/>
      <c r="R280" s="54"/>
      <c r="S280" s="54"/>
      <c r="T280" s="54"/>
      <c r="U280" s="10"/>
      <c r="V280" s="10"/>
      <c r="W280" s="10"/>
      <c r="X280" s="54"/>
      <c r="Y280" s="54"/>
      <c r="Z280" s="54"/>
      <c r="AA280" s="54"/>
      <c r="AB280" s="54"/>
      <c r="AC280" s="54"/>
      <c r="AD280" s="54"/>
      <c r="AE280" s="54"/>
      <c r="AF280" s="54"/>
    </row>
    <row r="281" spans="2:32" ht="15" customHeight="1">
      <c r="B281" s="54"/>
      <c r="C281" s="54"/>
      <c r="D281" s="54"/>
      <c r="E281" s="54"/>
      <c r="F281" s="54"/>
      <c r="G281" s="54"/>
      <c r="H281" s="54"/>
      <c r="I281" s="54"/>
      <c r="J281" s="54"/>
      <c r="K281" s="54"/>
      <c r="L281" s="54"/>
      <c r="M281" s="54"/>
      <c r="N281" s="54"/>
      <c r="O281" s="54"/>
      <c r="P281" s="54"/>
      <c r="Q281" s="54"/>
      <c r="R281" s="54"/>
      <c r="S281" s="54"/>
      <c r="T281" s="54"/>
      <c r="U281" s="10"/>
      <c r="V281" s="10"/>
      <c r="W281" s="10"/>
      <c r="X281" s="54"/>
      <c r="Y281" s="54"/>
      <c r="Z281" s="54"/>
      <c r="AA281" s="54"/>
      <c r="AB281" s="54"/>
      <c r="AC281" s="54"/>
      <c r="AD281" s="54"/>
      <c r="AE281" s="54"/>
      <c r="AF281" s="54"/>
    </row>
    <row r="282" spans="2:32" ht="15" customHeight="1">
      <c r="B282" s="54"/>
      <c r="C282" s="54"/>
      <c r="D282" s="54"/>
      <c r="E282" s="54"/>
      <c r="F282" s="54"/>
      <c r="G282" s="54"/>
      <c r="H282" s="54"/>
      <c r="I282" s="54"/>
      <c r="J282" s="54"/>
      <c r="K282" s="54"/>
      <c r="L282" s="54"/>
      <c r="M282" s="54"/>
      <c r="N282" s="54"/>
      <c r="O282" s="54"/>
      <c r="P282" s="54"/>
      <c r="Q282" s="54"/>
      <c r="R282" s="54"/>
      <c r="S282" s="54"/>
      <c r="T282" s="54"/>
      <c r="U282" s="10"/>
      <c r="V282" s="10"/>
      <c r="W282" s="10"/>
      <c r="X282" s="54"/>
      <c r="Y282" s="54"/>
      <c r="Z282" s="54"/>
      <c r="AA282" s="54"/>
      <c r="AB282" s="54"/>
      <c r="AC282" s="54"/>
      <c r="AD282" s="54"/>
      <c r="AE282" s="54"/>
      <c r="AF282" s="54"/>
    </row>
    <row r="283" spans="2:32" ht="15" customHeight="1">
      <c r="B283" s="54"/>
      <c r="C283" s="54"/>
      <c r="D283" s="54"/>
      <c r="E283" s="54"/>
      <c r="F283" s="54"/>
      <c r="G283" s="54"/>
      <c r="H283" s="54"/>
      <c r="I283" s="54"/>
      <c r="J283" s="54"/>
      <c r="K283" s="54"/>
      <c r="L283" s="54"/>
      <c r="M283" s="54"/>
      <c r="N283" s="54"/>
      <c r="O283" s="54"/>
      <c r="P283" s="54"/>
      <c r="Q283" s="54"/>
      <c r="R283" s="54"/>
      <c r="S283" s="54"/>
      <c r="T283" s="54"/>
      <c r="U283" s="10"/>
      <c r="V283" s="10"/>
      <c r="W283" s="10"/>
      <c r="X283" s="54"/>
      <c r="Y283" s="54"/>
      <c r="Z283" s="54"/>
      <c r="AA283" s="54"/>
      <c r="AB283" s="54"/>
      <c r="AC283" s="54"/>
      <c r="AD283" s="54"/>
      <c r="AE283" s="54"/>
      <c r="AF283" s="54"/>
    </row>
    <row r="284" spans="2:32" ht="15" customHeight="1">
      <c r="B284" s="54"/>
      <c r="C284" s="54"/>
      <c r="D284" s="54"/>
      <c r="E284" s="54"/>
      <c r="F284" s="54"/>
      <c r="G284" s="54"/>
      <c r="H284" s="54"/>
      <c r="I284" s="54"/>
      <c r="J284" s="54"/>
      <c r="K284" s="54"/>
      <c r="L284" s="54"/>
      <c r="M284" s="54"/>
      <c r="N284" s="54"/>
      <c r="O284" s="54"/>
      <c r="P284" s="54"/>
      <c r="Q284" s="54"/>
      <c r="R284" s="54"/>
      <c r="S284" s="54"/>
      <c r="T284" s="54"/>
      <c r="U284" s="10"/>
      <c r="V284" s="10"/>
      <c r="W284" s="10"/>
      <c r="X284" s="54"/>
      <c r="Y284" s="54"/>
      <c r="Z284" s="54"/>
      <c r="AA284" s="54"/>
      <c r="AB284" s="54"/>
      <c r="AC284" s="54"/>
      <c r="AD284" s="54"/>
      <c r="AE284" s="54"/>
      <c r="AF284" s="54"/>
    </row>
    <row r="285" spans="2:32" ht="15" customHeight="1">
      <c r="B285" s="54"/>
      <c r="C285" s="54"/>
      <c r="D285" s="54"/>
      <c r="E285" s="54"/>
      <c r="F285" s="54"/>
      <c r="G285" s="54"/>
      <c r="H285" s="54"/>
      <c r="I285" s="54"/>
      <c r="J285" s="54"/>
      <c r="K285" s="54"/>
      <c r="L285" s="54"/>
      <c r="M285" s="54"/>
      <c r="N285" s="54"/>
      <c r="O285" s="54"/>
      <c r="P285" s="54"/>
      <c r="Q285" s="54"/>
      <c r="R285" s="54"/>
      <c r="S285" s="54"/>
      <c r="T285" s="54"/>
      <c r="U285" s="10"/>
      <c r="V285" s="10"/>
      <c r="W285" s="10"/>
      <c r="X285" s="54"/>
      <c r="Y285" s="54"/>
      <c r="Z285" s="54"/>
      <c r="AA285" s="54"/>
      <c r="AB285" s="54"/>
      <c r="AC285" s="54"/>
      <c r="AD285" s="54"/>
      <c r="AE285" s="54"/>
      <c r="AF285" s="54"/>
    </row>
    <row r="286" spans="2:32" ht="15" customHeight="1">
      <c r="B286" s="54"/>
      <c r="C286" s="54"/>
      <c r="D286" s="54"/>
      <c r="E286" s="54"/>
      <c r="F286" s="54"/>
      <c r="G286" s="54"/>
      <c r="H286" s="54"/>
      <c r="I286" s="54"/>
      <c r="J286" s="54"/>
      <c r="K286" s="54"/>
      <c r="L286" s="54"/>
      <c r="M286" s="54"/>
      <c r="N286" s="54"/>
      <c r="O286" s="54"/>
      <c r="P286" s="54"/>
      <c r="Q286" s="54"/>
      <c r="R286" s="54"/>
      <c r="S286" s="54"/>
      <c r="T286" s="54"/>
      <c r="U286" s="10"/>
      <c r="V286" s="10"/>
      <c r="W286" s="10"/>
      <c r="X286" s="54"/>
      <c r="Y286" s="54"/>
      <c r="Z286" s="54"/>
      <c r="AA286" s="54"/>
      <c r="AB286" s="54"/>
      <c r="AC286" s="54"/>
      <c r="AD286" s="54"/>
      <c r="AE286" s="54"/>
      <c r="AF286" s="54"/>
    </row>
    <row r="287" spans="2:32" ht="15" customHeight="1">
      <c r="B287" s="54"/>
      <c r="C287" s="54"/>
      <c r="D287" s="54"/>
      <c r="E287" s="54"/>
      <c r="F287" s="54"/>
      <c r="G287" s="54"/>
      <c r="H287" s="54"/>
      <c r="I287" s="54"/>
      <c r="J287" s="54"/>
      <c r="K287" s="54"/>
      <c r="L287" s="54"/>
      <c r="M287" s="54"/>
      <c r="N287" s="54"/>
      <c r="O287" s="54"/>
      <c r="P287" s="54"/>
      <c r="Q287" s="54"/>
      <c r="R287" s="54"/>
      <c r="S287" s="54"/>
      <c r="T287" s="54"/>
      <c r="U287" s="10"/>
      <c r="V287" s="10"/>
      <c r="W287" s="10"/>
      <c r="X287" s="54"/>
      <c r="Y287" s="54"/>
      <c r="Z287" s="54"/>
      <c r="AA287" s="54"/>
      <c r="AB287" s="54"/>
      <c r="AC287" s="54"/>
      <c r="AD287" s="54"/>
      <c r="AE287" s="54"/>
      <c r="AF287" s="54"/>
    </row>
    <row r="288" spans="2:32" ht="15" customHeight="1">
      <c r="B288" s="54"/>
      <c r="C288" s="54"/>
      <c r="D288" s="54"/>
      <c r="E288" s="54"/>
      <c r="F288" s="54"/>
      <c r="G288" s="54"/>
      <c r="H288" s="54"/>
      <c r="I288" s="54"/>
      <c r="J288" s="54"/>
      <c r="K288" s="54"/>
      <c r="L288" s="54"/>
      <c r="M288" s="54"/>
      <c r="N288" s="54"/>
      <c r="O288" s="54"/>
      <c r="P288" s="54"/>
      <c r="Q288" s="54"/>
      <c r="R288" s="54"/>
      <c r="S288" s="54"/>
      <c r="T288" s="54"/>
      <c r="U288" s="10"/>
      <c r="V288" s="10"/>
      <c r="W288" s="10"/>
      <c r="X288" s="54"/>
      <c r="Y288" s="54"/>
      <c r="Z288" s="54"/>
      <c r="AA288" s="54"/>
      <c r="AB288" s="54"/>
      <c r="AC288" s="54"/>
      <c r="AD288" s="54"/>
      <c r="AE288" s="54"/>
      <c r="AF288" s="54"/>
    </row>
    <row r="289" spans="2:32" ht="15" customHeight="1">
      <c r="B289" s="54"/>
      <c r="C289" s="54"/>
      <c r="D289" s="54"/>
      <c r="E289" s="54"/>
      <c r="F289" s="54"/>
      <c r="G289" s="54"/>
      <c r="H289" s="54"/>
      <c r="I289" s="54"/>
      <c r="J289" s="54"/>
      <c r="K289" s="54"/>
      <c r="L289" s="54"/>
      <c r="M289" s="54"/>
      <c r="N289" s="54"/>
      <c r="O289" s="54"/>
      <c r="P289" s="54"/>
      <c r="Q289" s="54"/>
      <c r="R289" s="54"/>
      <c r="S289" s="54"/>
      <c r="T289" s="54"/>
      <c r="U289" s="10"/>
      <c r="V289" s="10"/>
      <c r="W289" s="10"/>
      <c r="X289" s="54"/>
      <c r="Y289" s="54"/>
      <c r="Z289" s="54"/>
      <c r="AA289" s="54"/>
      <c r="AB289" s="54"/>
      <c r="AC289" s="54"/>
      <c r="AD289" s="54"/>
      <c r="AE289" s="54"/>
      <c r="AF289" s="54"/>
    </row>
    <row r="290" spans="2:32" ht="15" customHeight="1">
      <c r="B290" s="54"/>
      <c r="C290" s="54"/>
      <c r="D290" s="54"/>
      <c r="E290" s="54"/>
      <c r="F290" s="54"/>
      <c r="G290" s="54"/>
      <c r="H290" s="54"/>
      <c r="I290" s="54"/>
      <c r="J290" s="54"/>
      <c r="K290" s="54"/>
      <c r="L290" s="54"/>
      <c r="M290" s="54"/>
      <c r="N290" s="54"/>
      <c r="O290" s="54"/>
      <c r="P290" s="54"/>
      <c r="Q290" s="54"/>
      <c r="R290" s="54"/>
      <c r="S290" s="54"/>
      <c r="T290" s="54"/>
      <c r="U290" s="10"/>
      <c r="V290" s="10"/>
      <c r="W290" s="10"/>
      <c r="X290" s="54"/>
      <c r="Y290" s="54"/>
      <c r="Z290" s="54"/>
      <c r="AA290" s="54"/>
      <c r="AB290" s="54"/>
      <c r="AC290" s="54"/>
      <c r="AD290" s="54"/>
      <c r="AE290" s="54"/>
      <c r="AF290" s="54"/>
    </row>
    <row r="291" spans="2:32" ht="15" customHeight="1">
      <c r="B291" s="54"/>
      <c r="C291" s="54"/>
      <c r="D291" s="54"/>
      <c r="E291" s="54"/>
      <c r="F291" s="54"/>
      <c r="G291" s="54"/>
      <c r="H291" s="54"/>
      <c r="I291" s="54"/>
      <c r="J291" s="54"/>
      <c r="K291" s="54"/>
      <c r="L291" s="54"/>
      <c r="M291" s="54"/>
      <c r="N291" s="54"/>
      <c r="O291" s="54"/>
      <c r="P291" s="54"/>
      <c r="Q291" s="54"/>
      <c r="R291" s="54"/>
      <c r="S291" s="54"/>
      <c r="T291" s="54"/>
      <c r="U291" s="10"/>
      <c r="V291" s="10"/>
      <c r="W291" s="10"/>
      <c r="X291" s="54"/>
      <c r="Y291" s="54"/>
      <c r="Z291" s="54"/>
      <c r="AA291" s="54"/>
      <c r="AB291" s="54"/>
      <c r="AC291" s="54"/>
      <c r="AD291" s="54"/>
      <c r="AE291" s="54"/>
      <c r="AF291" s="54"/>
    </row>
    <row r="292" spans="2:32" ht="15" customHeight="1">
      <c r="B292" s="54"/>
      <c r="C292" s="54"/>
      <c r="D292" s="54"/>
      <c r="E292" s="54"/>
      <c r="F292" s="54"/>
      <c r="G292" s="54"/>
      <c r="H292" s="54"/>
      <c r="I292" s="54"/>
      <c r="J292" s="54"/>
      <c r="K292" s="54"/>
      <c r="L292" s="54"/>
      <c r="M292" s="54"/>
      <c r="N292" s="54"/>
      <c r="O292" s="54"/>
      <c r="P292" s="54"/>
      <c r="Q292" s="54"/>
      <c r="R292" s="54"/>
      <c r="S292" s="54"/>
      <c r="T292" s="54"/>
      <c r="U292" s="10"/>
      <c r="V292" s="10"/>
      <c r="W292" s="10"/>
      <c r="X292" s="54"/>
      <c r="Y292" s="54"/>
      <c r="Z292" s="54"/>
      <c r="AA292" s="54"/>
      <c r="AB292" s="54"/>
      <c r="AC292" s="54"/>
      <c r="AD292" s="54"/>
      <c r="AE292" s="54"/>
      <c r="AF292" s="54"/>
    </row>
    <row r="293" spans="2:32" ht="15" customHeight="1">
      <c r="B293" s="54"/>
      <c r="C293" s="54"/>
      <c r="D293" s="54"/>
      <c r="E293" s="54"/>
      <c r="F293" s="54"/>
      <c r="G293" s="54"/>
      <c r="H293" s="54"/>
      <c r="I293" s="54"/>
      <c r="J293" s="54"/>
      <c r="K293" s="54"/>
      <c r="L293" s="54"/>
      <c r="M293" s="54"/>
      <c r="N293" s="54"/>
      <c r="O293" s="54"/>
      <c r="P293" s="54"/>
      <c r="Q293" s="54"/>
      <c r="R293" s="54"/>
      <c r="S293" s="54"/>
      <c r="T293" s="54"/>
      <c r="U293" s="10"/>
      <c r="V293" s="10"/>
      <c r="W293" s="10"/>
      <c r="X293" s="54"/>
      <c r="Y293" s="54"/>
      <c r="Z293" s="54"/>
      <c r="AA293" s="54"/>
      <c r="AB293" s="54"/>
      <c r="AC293" s="54"/>
      <c r="AD293" s="54"/>
      <c r="AE293" s="54"/>
      <c r="AF293" s="54"/>
    </row>
    <row r="294" spans="2:32" ht="15" customHeight="1">
      <c r="B294" s="54"/>
      <c r="C294" s="54"/>
      <c r="D294" s="54"/>
      <c r="E294" s="54"/>
      <c r="F294" s="54"/>
      <c r="G294" s="54"/>
      <c r="H294" s="54"/>
      <c r="I294" s="54"/>
      <c r="J294" s="54"/>
      <c r="K294" s="54"/>
      <c r="L294" s="54"/>
      <c r="M294" s="54"/>
      <c r="N294" s="54"/>
      <c r="O294" s="54"/>
      <c r="P294" s="54"/>
      <c r="Q294" s="54"/>
      <c r="R294" s="54"/>
      <c r="S294" s="54"/>
      <c r="T294" s="54"/>
      <c r="U294" s="10"/>
      <c r="V294" s="10"/>
      <c r="W294" s="10"/>
      <c r="X294" s="54"/>
      <c r="Y294" s="54"/>
      <c r="Z294" s="54"/>
      <c r="AA294" s="54"/>
      <c r="AB294" s="54"/>
      <c r="AC294" s="54"/>
      <c r="AD294" s="54"/>
      <c r="AE294" s="54"/>
      <c r="AF294" s="54"/>
    </row>
    <row r="295" spans="2:32" ht="15" customHeight="1">
      <c r="B295" s="54"/>
      <c r="C295" s="54"/>
      <c r="D295" s="54"/>
      <c r="E295" s="54"/>
      <c r="F295" s="54"/>
      <c r="G295" s="54"/>
      <c r="H295" s="54"/>
      <c r="I295" s="54"/>
      <c r="J295" s="54"/>
      <c r="K295" s="54"/>
      <c r="L295" s="54"/>
      <c r="M295" s="54"/>
      <c r="N295" s="54"/>
      <c r="O295" s="54"/>
      <c r="P295" s="54"/>
      <c r="Q295" s="54"/>
      <c r="R295" s="54"/>
      <c r="S295" s="54"/>
      <c r="T295" s="54"/>
      <c r="U295" s="10"/>
      <c r="V295" s="10"/>
      <c r="W295" s="10"/>
      <c r="X295" s="54"/>
      <c r="Y295" s="54"/>
      <c r="Z295" s="54"/>
      <c r="AA295" s="54"/>
      <c r="AB295" s="54"/>
      <c r="AC295" s="54"/>
      <c r="AD295" s="54"/>
      <c r="AE295" s="54"/>
      <c r="AF295" s="54"/>
    </row>
    <row r="296" spans="2:32" ht="15" customHeight="1">
      <c r="B296" s="54"/>
      <c r="C296" s="54"/>
      <c r="D296" s="54"/>
      <c r="E296" s="54"/>
      <c r="F296" s="54"/>
      <c r="G296" s="54"/>
      <c r="H296" s="54"/>
      <c r="I296" s="54"/>
      <c r="J296" s="54"/>
      <c r="K296" s="54"/>
      <c r="L296" s="54"/>
      <c r="M296" s="54"/>
      <c r="N296" s="54"/>
      <c r="O296" s="54"/>
      <c r="P296" s="54"/>
      <c r="Q296" s="54"/>
      <c r="R296" s="54"/>
      <c r="S296" s="54"/>
      <c r="T296" s="54"/>
      <c r="U296" s="10"/>
      <c r="V296" s="10"/>
      <c r="W296" s="10"/>
      <c r="X296" s="54"/>
      <c r="Y296" s="54"/>
      <c r="Z296" s="54"/>
      <c r="AA296" s="54"/>
      <c r="AB296" s="54"/>
      <c r="AC296" s="54"/>
      <c r="AD296" s="54"/>
      <c r="AE296" s="54"/>
      <c r="AF296" s="54"/>
    </row>
    <row r="297" spans="2:32" ht="15" customHeight="1">
      <c r="B297" s="54"/>
      <c r="C297" s="54"/>
      <c r="D297" s="54"/>
      <c r="E297" s="54"/>
      <c r="F297" s="54"/>
      <c r="G297" s="54"/>
      <c r="H297" s="54"/>
      <c r="I297" s="54"/>
      <c r="J297" s="54"/>
      <c r="K297" s="54"/>
      <c r="L297" s="54"/>
      <c r="M297" s="54"/>
      <c r="N297" s="54"/>
      <c r="O297" s="54"/>
      <c r="P297" s="54"/>
      <c r="Q297" s="54"/>
      <c r="R297" s="54"/>
      <c r="S297" s="54"/>
      <c r="T297" s="54"/>
      <c r="U297" s="10"/>
      <c r="V297" s="10"/>
      <c r="W297" s="10"/>
      <c r="X297" s="54"/>
      <c r="Y297" s="54"/>
      <c r="Z297" s="54"/>
      <c r="AA297" s="54"/>
      <c r="AB297" s="54"/>
      <c r="AC297" s="54"/>
      <c r="AD297" s="54"/>
      <c r="AE297" s="54"/>
      <c r="AF297" s="54"/>
    </row>
    <row r="298" spans="2:32" ht="15" customHeight="1">
      <c r="B298" s="54"/>
      <c r="C298" s="54"/>
      <c r="D298" s="54"/>
      <c r="E298" s="54"/>
      <c r="F298" s="54"/>
      <c r="G298" s="54"/>
      <c r="H298" s="54"/>
      <c r="I298" s="54"/>
      <c r="J298" s="54"/>
      <c r="K298" s="54"/>
      <c r="L298" s="54"/>
      <c r="M298" s="54"/>
      <c r="N298" s="54"/>
      <c r="O298" s="54"/>
      <c r="P298" s="54"/>
      <c r="Q298" s="54"/>
      <c r="R298" s="54"/>
      <c r="S298" s="54"/>
      <c r="T298" s="54"/>
      <c r="U298" s="10"/>
      <c r="V298" s="10"/>
      <c r="W298" s="10"/>
      <c r="X298" s="54"/>
      <c r="Y298" s="54"/>
      <c r="Z298" s="54"/>
      <c r="AA298" s="54"/>
      <c r="AB298" s="54"/>
      <c r="AC298" s="54"/>
      <c r="AD298" s="54"/>
      <c r="AE298" s="54"/>
      <c r="AF298" s="54"/>
    </row>
    <row r="299" spans="2:32" ht="15" customHeight="1">
      <c r="B299" s="54"/>
      <c r="C299" s="54"/>
      <c r="D299" s="54"/>
      <c r="E299" s="54"/>
      <c r="F299" s="54"/>
      <c r="G299" s="54"/>
      <c r="H299" s="54"/>
      <c r="I299" s="54"/>
      <c r="J299" s="54"/>
      <c r="K299" s="54"/>
      <c r="L299" s="54"/>
      <c r="M299" s="54"/>
      <c r="N299" s="54"/>
      <c r="O299" s="54"/>
      <c r="P299" s="54"/>
      <c r="Q299" s="54"/>
      <c r="R299" s="54"/>
      <c r="S299" s="54"/>
      <c r="T299" s="54"/>
      <c r="U299" s="10"/>
      <c r="V299" s="10"/>
      <c r="W299" s="10"/>
      <c r="X299" s="54"/>
      <c r="Y299" s="54"/>
      <c r="Z299" s="54"/>
      <c r="AA299" s="54"/>
      <c r="AB299" s="54"/>
      <c r="AC299" s="54"/>
      <c r="AD299" s="54"/>
      <c r="AE299" s="54"/>
      <c r="AF299" s="54"/>
    </row>
    <row r="300" spans="2:32" ht="15" customHeight="1">
      <c r="B300" s="54"/>
      <c r="C300" s="54"/>
      <c r="D300" s="54"/>
      <c r="E300" s="54"/>
      <c r="F300" s="54"/>
      <c r="G300" s="54"/>
      <c r="H300" s="54"/>
      <c r="I300" s="54"/>
      <c r="J300" s="54"/>
      <c r="K300" s="54"/>
      <c r="L300" s="54"/>
      <c r="M300" s="54"/>
      <c r="N300" s="54"/>
      <c r="O300" s="54"/>
      <c r="P300" s="54"/>
      <c r="Q300" s="54"/>
      <c r="R300" s="54"/>
      <c r="S300" s="54"/>
      <c r="T300" s="54"/>
      <c r="U300" s="10"/>
      <c r="V300" s="10"/>
      <c r="W300" s="10"/>
      <c r="X300" s="54"/>
      <c r="Y300" s="54"/>
      <c r="Z300" s="54"/>
      <c r="AA300" s="54"/>
      <c r="AB300" s="54"/>
      <c r="AC300" s="54"/>
      <c r="AD300" s="54"/>
      <c r="AE300" s="54"/>
      <c r="AF300" s="54"/>
    </row>
    <row r="301" spans="2:32" ht="15" customHeight="1">
      <c r="B301" s="54"/>
      <c r="C301" s="54"/>
      <c r="D301" s="54"/>
      <c r="E301" s="54"/>
      <c r="F301" s="54"/>
      <c r="G301" s="54"/>
      <c r="H301" s="54"/>
      <c r="I301" s="54"/>
      <c r="J301" s="54"/>
      <c r="K301" s="54"/>
      <c r="L301" s="54"/>
      <c r="M301" s="54"/>
      <c r="N301" s="54"/>
      <c r="O301" s="54"/>
      <c r="P301" s="54"/>
      <c r="Q301" s="54"/>
      <c r="R301" s="54"/>
      <c r="S301" s="54"/>
      <c r="T301" s="54"/>
      <c r="U301" s="10"/>
      <c r="V301" s="10"/>
      <c r="W301" s="10"/>
      <c r="X301" s="54"/>
      <c r="Y301" s="54"/>
      <c r="Z301" s="54"/>
      <c r="AA301" s="54"/>
      <c r="AB301" s="54"/>
      <c r="AC301" s="54"/>
      <c r="AD301" s="54"/>
      <c r="AE301" s="54"/>
      <c r="AF301" s="54"/>
    </row>
    <row r="302" spans="2:32" ht="15" customHeight="1">
      <c r="B302" s="54"/>
      <c r="C302" s="54"/>
      <c r="D302" s="54"/>
      <c r="E302" s="54"/>
      <c r="F302" s="54"/>
      <c r="G302" s="54"/>
      <c r="H302" s="54"/>
      <c r="I302" s="54"/>
      <c r="J302" s="54"/>
      <c r="K302" s="54"/>
      <c r="L302" s="54"/>
      <c r="M302" s="54"/>
      <c r="N302" s="54"/>
      <c r="O302" s="54"/>
      <c r="P302" s="54"/>
      <c r="Q302" s="54"/>
      <c r="R302" s="54"/>
      <c r="S302" s="54"/>
      <c r="T302" s="54"/>
      <c r="U302" s="10"/>
      <c r="V302" s="10"/>
      <c r="W302" s="10"/>
      <c r="X302" s="54"/>
      <c r="Y302" s="54"/>
      <c r="Z302" s="54"/>
      <c r="AA302" s="54"/>
      <c r="AB302" s="54"/>
      <c r="AC302" s="54"/>
      <c r="AD302" s="54"/>
      <c r="AE302" s="54"/>
      <c r="AF302" s="54"/>
    </row>
    <row r="303" spans="2:32" ht="15" customHeight="1">
      <c r="B303" s="54"/>
      <c r="C303" s="54"/>
      <c r="D303" s="54"/>
      <c r="E303" s="54"/>
      <c r="F303" s="54"/>
      <c r="G303" s="54"/>
      <c r="H303" s="54"/>
      <c r="I303" s="54"/>
      <c r="J303" s="54"/>
      <c r="K303" s="54"/>
      <c r="L303" s="54"/>
      <c r="M303" s="54"/>
      <c r="N303" s="54"/>
      <c r="O303" s="54"/>
      <c r="P303" s="54"/>
      <c r="Q303" s="54"/>
      <c r="R303" s="54"/>
      <c r="S303" s="54"/>
      <c r="T303" s="54"/>
      <c r="U303" s="10"/>
      <c r="V303" s="10"/>
      <c r="W303" s="10"/>
      <c r="X303" s="54"/>
      <c r="Y303" s="54"/>
      <c r="Z303" s="54"/>
      <c r="AA303" s="54"/>
      <c r="AB303" s="54"/>
      <c r="AC303" s="54"/>
      <c r="AD303" s="54"/>
      <c r="AE303" s="54"/>
      <c r="AF303" s="54"/>
    </row>
    <row r="304" spans="2:32" ht="15" customHeight="1">
      <c r="B304" s="54"/>
      <c r="C304" s="54"/>
      <c r="D304" s="54"/>
      <c r="E304" s="54"/>
      <c r="F304" s="54"/>
      <c r="G304" s="54"/>
      <c r="H304" s="54"/>
      <c r="I304" s="54"/>
      <c r="J304" s="54"/>
      <c r="K304" s="54"/>
      <c r="L304" s="54"/>
      <c r="M304" s="54"/>
      <c r="N304" s="54"/>
      <c r="O304" s="54"/>
      <c r="P304" s="54"/>
      <c r="Q304" s="54"/>
      <c r="R304" s="54"/>
      <c r="S304" s="54"/>
      <c r="T304" s="54"/>
      <c r="U304" s="10"/>
      <c r="V304" s="10"/>
      <c r="W304" s="10"/>
      <c r="X304" s="54"/>
      <c r="Y304" s="54"/>
      <c r="Z304" s="54"/>
      <c r="AA304" s="54"/>
      <c r="AB304" s="54"/>
      <c r="AC304" s="54"/>
      <c r="AD304" s="54"/>
      <c r="AE304" s="54"/>
      <c r="AF304" s="54"/>
    </row>
    <row r="305" spans="2:32" ht="15" customHeight="1">
      <c r="B305" s="54"/>
      <c r="C305" s="54"/>
      <c r="D305" s="54"/>
      <c r="E305" s="54"/>
      <c r="F305" s="54"/>
      <c r="G305" s="54"/>
      <c r="H305" s="54"/>
      <c r="I305" s="54"/>
      <c r="J305" s="54"/>
      <c r="K305" s="54"/>
      <c r="L305" s="54"/>
      <c r="M305" s="54"/>
      <c r="N305" s="54"/>
      <c r="O305" s="54"/>
      <c r="P305" s="54"/>
      <c r="Q305" s="54"/>
      <c r="R305" s="54"/>
      <c r="S305" s="54"/>
      <c r="T305" s="54"/>
      <c r="U305" s="10"/>
      <c r="V305" s="10"/>
      <c r="W305" s="10"/>
      <c r="X305" s="54"/>
      <c r="Y305" s="54"/>
      <c r="Z305" s="54"/>
      <c r="AA305" s="54"/>
      <c r="AB305" s="54"/>
      <c r="AC305" s="54"/>
      <c r="AD305" s="54"/>
      <c r="AE305" s="54"/>
      <c r="AF305" s="54"/>
    </row>
    <row r="306" spans="2:32" ht="15" customHeight="1">
      <c r="B306" s="54"/>
      <c r="C306" s="54"/>
      <c r="D306" s="54"/>
      <c r="E306" s="54"/>
      <c r="F306" s="54"/>
      <c r="G306" s="54"/>
      <c r="H306" s="54"/>
      <c r="I306" s="54"/>
      <c r="J306" s="54"/>
      <c r="K306" s="54"/>
      <c r="L306" s="54"/>
      <c r="M306" s="54"/>
      <c r="N306" s="54"/>
      <c r="O306" s="54"/>
      <c r="P306" s="54"/>
      <c r="Q306" s="54"/>
      <c r="R306" s="54"/>
      <c r="S306" s="54"/>
      <c r="T306" s="54"/>
      <c r="U306" s="10"/>
      <c r="V306" s="10"/>
      <c r="W306" s="10"/>
      <c r="X306" s="54"/>
      <c r="Y306" s="54"/>
      <c r="Z306" s="54"/>
      <c r="AA306" s="54"/>
      <c r="AB306" s="54"/>
      <c r="AC306" s="54"/>
      <c r="AD306" s="54"/>
      <c r="AE306" s="54"/>
      <c r="AF306" s="54"/>
    </row>
    <row r="307" spans="2:32" ht="15" customHeight="1">
      <c r="B307" s="54"/>
      <c r="C307" s="54"/>
      <c r="D307" s="54"/>
      <c r="E307" s="54"/>
      <c r="F307" s="54"/>
      <c r="G307" s="54"/>
      <c r="H307" s="54"/>
      <c r="I307" s="54"/>
      <c r="J307" s="54"/>
      <c r="K307" s="54"/>
      <c r="L307" s="54"/>
      <c r="M307" s="54"/>
      <c r="N307" s="54"/>
      <c r="O307" s="54"/>
      <c r="P307" s="54"/>
      <c r="Q307" s="54"/>
      <c r="R307" s="54"/>
      <c r="S307" s="54"/>
      <c r="T307" s="54"/>
      <c r="U307" s="10"/>
      <c r="V307" s="10"/>
      <c r="W307" s="10"/>
      <c r="X307" s="54"/>
      <c r="Y307" s="54"/>
      <c r="Z307" s="54"/>
      <c r="AA307" s="54"/>
      <c r="AB307" s="54"/>
      <c r="AC307" s="54"/>
      <c r="AD307" s="54"/>
      <c r="AE307" s="54"/>
      <c r="AF307" s="54"/>
    </row>
    <row r="308" spans="2:32" ht="15" customHeight="1">
      <c r="B308" s="54"/>
      <c r="C308" s="54"/>
      <c r="D308" s="54"/>
      <c r="E308" s="54"/>
      <c r="F308" s="54"/>
      <c r="G308" s="54"/>
      <c r="H308" s="54"/>
      <c r="I308" s="54"/>
      <c r="J308" s="54"/>
      <c r="K308" s="54"/>
      <c r="L308" s="54"/>
      <c r="M308" s="54"/>
      <c r="N308" s="54"/>
      <c r="O308" s="54"/>
      <c r="P308" s="54"/>
      <c r="Q308" s="54"/>
      <c r="R308" s="54"/>
      <c r="S308" s="54"/>
      <c r="T308" s="54"/>
      <c r="U308" s="10"/>
      <c r="V308" s="10"/>
      <c r="W308" s="10"/>
      <c r="X308" s="54"/>
      <c r="Y308" s="54"/>
      <c r="Z308" s="54"/>
      <c r="AA308" s="54"/>
      <c r="AB308" s="54"/>
      <c r="AC308" s="54"/>
      <c r="AD308" s="54"/>
      <c r="AE308" s="54"/>
      <c r="AF308" s="54"/>
    </row>
    <row r="309" spans="2:32" ht="15" customHeight="1">
      <c r="B309" s="54"/>
      <c r="C309" s="54"/>
      <c r="D309" s="54"/>
      <c r="E309" s="54"/>
      <c r="F309" s="54"/>
      <c r="G309" s="54"/>
      <c r="H309" s="54"/>
      <c r="I309" s="54"/>
      <c r="J309" s="54"/>
      <c r="K309" s="54"/>
      <c r="L309" s="54"/>
      <c r="M309" s="54"/>
      <c r="N309" s="54"/>
      <c r="O309" s="54"/>
      <c r="P309" s="54"/>
      <c r="Q309" s="54"/>
      <c r="R309" s="54"/>
      <c r="S309" s="54"/>
      <c r="T309" s="54"/>
      <c r="U309" s="10"/>
      <c r="V309" s="10"/>
      <c r="W309" s="10"/>
      <c r="X309" s="54"/>
      <c r="Y309" s="54"/>
      <c r="Z309" s="54"/>
      <c r="AA309" s="54"/>
      <c r="AB309" s="54"/>
      <c r="AC309" s="54"/>
      <c r="AD309" s="54"/>
      <c r="AE309" s="54"/>
      <c r="AF309" s="54"/>
    </row>
    <row r="310" spans="2:32" ht="15" customHeight="1">
      <c r="B310" s="54"/>
      <c r="C310" s="54"/>
      <c r="D310" s="54"/>
      <c r="E310" s="54"/>
      <c r="F310" s="54"/>
      <c r="G310" s="54"/>
      <c r="H310" s="54"/>
      <c r="I310" s="54"/>
      <c r="J310" s="54"/>
      <c r="K310" s="54"/>
      <c r="L310" s="54"/>
      <c r="M310" s="54"/>
      <c r="N310" s="54"/>
      <c r="O310" s="54"/>
      <c r="P310" s="54"/>
      <c r="Q310" s="54"/>
      <c r="R310" s="54"/>
      <c r="S310" s="54"/>
      <c r="T310" s="54"/>
      <c r="U310" s="10"/>
      <c r="V310" s="10"/>
      <c r="W310" s="10"/>
      <c r="X310" s="54"/>
      <c r="Y310" s="54"/>
      <c r="Z310" s="54"/>
      <c r="AA310" s="54"/>
      <c r="AB310" s="54"/>
      <c r="AC310" s="54"/>
      <c r="AD310" s="54"/>
      <c r="AE310" s="54"/>
      <c r="AF310" s="54"/>
    </row>
    <row r="311" spans="2:32" ht="15" customHeight="1">
      <c r="B311" s="54"/>
      <c r="C311" s="54"/>
      <c r="D311" s="54"/>
      <c r="E311" s="54"/>
      <c r="F311" s="54"/>
      <c r="G311" s="54"/>
      <c r="H311" s="54"/>
      <c r="I311" s="54"/>
      <c r="J311" s="54"/>
      <c r="K311" s="54"/>
      <c r="L311" s="54"/>
      <c r="M311" s="54"/>
      <c r="N311" s="54"/>
      <c r="O311" s="54"/>
      <c r="P311" s="54"/>
      <c r="Q311" s="54"/>
      <c r="R311" s="54"/>
      <c r="S311" s="54"/>
      <c r="T311" s="54"/>
      <c r="U311" s="10"/>
      <c r="V311" s="10"/>
      <c r="W311" s="10"/>
      <c r="X311" s="54"/>
      <c r="Y311" s="54"/>
      <c r="Z311" s="54"/>
      <c r="AA311" s="54"/>
      <c r="AB311" s="54"/>
      <c r="AC311" s="54"/>
      <c r="AD311" s="54"/>
      <c r="AE311" s="54"/>
      <c r="AF311" s="54"/>
    </row>
    <row r="312" spans="2:32" ht="15" customHeight="1">
      <c r="B312" s="54"/>
      <c r="C312" s="54"/>
      <c r="D312" s="54"/>
      <c r="E312" s="54"/>
      <c r="F312" s="54"/>
      <c r="G312" s="54"/>
      <c r="H312" s="54"/>
      <c r="I312" s="54"/>
      <c r="J312" s="54"/>
      <c r="K312" s="54"/>
      <c r="L312" s="54"/>
      <c r="M312" s="54"/>
      <c r="N312" s="54"/>
      <c r="O312" s="54"/>
      <c r="P312" s="54"/>
      <c r="Q312" s="54"/>
      <c r="R312" s="54"/>
      <c r="S312" s="54"/>
      <c r="T312" s="54"/>
      <c r="U312" s="10"/>
      <c r="V312" s="10"/>
      <c r="W312" s="10"/>
      <c r="X312" s="54"/>
      <c r="Y312" s="54"/>
      <c r="Z312" s="54"/>
      <c r="AA312" s="54"/>
      <c r="AB312" s="54"/>
      <c r="AC312" s="54"/>
      <c r="AD312" s="54"/>
      <c r="AE312" s="54"/>
      <c r="AF312" s="54"/>
    </row>
    <row r="313" spans="2:32" ht="15" customHeight="1">
      <c r="B313" s="54"/>
      <c r="C313" s="54"/>
      <c r="D313" s="54"/>
      <c r="E313" s="54"/>
      <c r="F313" s="54"/>
      <c r="G313" s="54"/>
      <c r="H313" s="54"/>
      <c r="I313" s="54"/>
      <c r="J313" s="54"/>
      <c r="K313" s="54"/>
      <c r="L313" s="54"/>
      <c r="M313" s="54"/>
      <c r="N313" s="54"/>
      <c r="O313" s="54"/>
      <c r="P313" s="54"/>
      <c r="Q313" s="54"/>
      <c r="R313" s="54"/>
      <c r="S313" s="54"/>
      <c r="T313" s="54"/>
      <c r="U313" s="10"/>
      <c r="V313" s="10"/>
      <c r="W313" s="10"/>
      <c r="X313" s="54"/>
      <c r="Y313" s="54"/>
      <c r="Z313" s="54"/>
      <c r="AA313" s="54"/>
      <c r="AB313" s="54"/>
      <c r="AC313" s="54"/>
      <c r="AD313" s="54"/>
      <c r="AE313" s="54"/>
      <c r="AF313" s="54"/>
    </row>
    <row r="314" spans="2:32" ht="15" customHeight="1">
      <c r="B314" s="54"/>
      <c r="C314" s="54"/>
      <c r="D314" s="54"/>
      <c r="E314" s="54"/>
      <c r="F314" s="54"/>
      <c r="G314" s="54"/>
      <c r="H314" s="54"/>
      <c r="I314" s="54"/>
      <c r="J314" s="54"/>
      <c r="K314" s="54"/>
      <c r="L314" s="54"/>
      <c r="M314" s="54"/>
      <c r="N314" s="54"/>
      <c r="O314" s="54"/>
      <c r="P314" s="54"/>
      <c r="Q314" s="54"/>
      <c r="R314" s="54"/>
      <c r="S314" s="54"/>
      <c r="T314" s="54"/>
      <c r="U314" s="10"/>
      <c r="V314" s="10"/>
      <c r="W314" s="10"/>
      <c r="X314" s="54"/>
      <c r="Y314" s="54"/>
      <c r="Z314" s="54"/>
      <c r="AA314" s="54"/>
      <c r="AB314" s="54"/>
      <c r="AC314" s="54"/>
      <c r="AD314" s="54"/>
      <c r="AE314" s="54"/>
      <c r="AF314" s="54"/>
    </row>
    <row r="315" spans="2:32" ht="15" customHeight="1">
      <c r="B315" s="54"/>
      <c r="C315" s="54"/>
      <c r="D315" s="54"/>
      <c r="E315" s="54"/>
      <c r="F315" s="54"/>
      <c r="G315" s="54"/>
      <c r="H315" s="54"/>
      <c r="I315" s="54"/>
      <c r="J315" s="54"/>
      <c r="K315" s="54"/>
      <c r="L315" s="54"/>
      <c r="M315" s="54"/>
      <c r="N315" s="54"/>
      <c r="O315" s="54"/>
      <c r="P315" s="54"/>
      <c r="Q315" s="54"/>
      <c r="R315" s="54"/>
      <c r="S315" s="54"/>
      <c r="T315" s="54"/>
      <c r="U315" s="10"/>
      <c r="V315" s="10"/>
      <c r="W315" s="10"/>
      <c r="X315" s="54"/>
      <c r="Y315" s="54"/>
      <c r="Z315" s="54"/>
      <c r="AA315" s="54"/>
      <c r="AB315" s="54"/>
      <c r="AC315" s="54"/>
      <c r="AD315" s="54"/>
      <c r="AE315" s="54"/>
      <c r="AF315" s="54"/>
    </row>
    <row r="316" spans="2:32" ht="15" customHeight="1">
      <c r="B316" s="54"/>
      <c r="C316" s="54"/>
      <c r="D316" s="54"/>
      <c r="E316" s="54"/>
      <c r="F316" s="54"/>
      <c r="G316" s="54"/>
      <c r="H316" s="54"/>
      <c r="I316" s="54"/>
      <c r="J316" s="54"/>
      <c r="K316" s="54"/>
      <c r="L316" s="54"/>
      <c r="M316" s="54"/>
      <c r="N316" s="54"/>
      <c r="O316" s="54"/>
      <c r="P316" s="54"/>
      <c r="Q316" s="54"/>
      <c r="R316" s="54"/>
      <c r="S316" s="54"/>
      <c r="T316" s="54"/>
      <c r="U316" s="10"/>
      <c r="V316" s="10"/>
      <c r="W316" s="10"/>
      <c r="X316" s="54"/>
      <c r="Y316" s="54"/>
      <c r="Z316" s="54"/>
      <c r="AA316" s="54"/>
      <c r="AB316" s="54"/>
      <c r="AC316" s="54"/>
      <c r="AD316" s="54"/>
      <c r="AE316" s="54"/>
      <c r="AF316" s="54"/>
    </row>
    <row r="317" spans="2:32" ht="15" customHeight="1">
      <c r="B317" s="54"/>
      <c r="C317" s="54"/>
      <c r="D317" s="54"/>
      <c r="E317" s="54"/>
      <c r="F317" s="54"/>
      <c r="G317" s="54"/>
      <c r="H317" s="54"/>
      <c r="I317" s="54"/>
      <c r="J317" s="54"/>
      <c r="K317" s="54"/>
      <c r="L317" s="54"/>
      <c r="M317" s="54"/>
      <c r="N317" s="54"/>
      <c r="O317" s="54"/>
      <c r="P317" s="54"/>
      <c r="Q317" s="54"/>
      <c r="R317" s="54"/>
      <c r="S317" s="54"/>
      <c r="T317" s="54"/>
      <c r="U317" s="10"/>
      <c r="V317" s="10"/>
      <c r="W317" s="10"/>
      <c r="X317" s="54"/>
      <c r="Y317" s="54"/>
      <c r="Z317" s="54"/>
      <c r="AA317" s="54"/>
      <c r="AB317" s="54"/>
      <c r="AC317" s="54"/>
      <c r="AD317" s="54"/>
      <c r="AE317" s="54"/>
      <c r="AF317" s="54"/>
    </row>
    <row r="318" spans="2:32" ht="15" customHeight="1">
      <c r="B318" s="54"/>
      <c r="C318" s="54"/>
      <c r="D318" s="54"/>
      <c r="E318" s="54"/>
      <c r="F318" s="54"/>
      <c r="G318" s="54"/>
      <c r="H318" s="54"/>
      <c r="I318" s="54"/>
      <c r="J318" s="54"/>
      <c r="K318" s="54"/>
      <c r="L318" s="54"/>
      <c r="M318" s="54"/>
      <c r="N318" s="54"/>
      <c r="O318" s="54"/>
      <c r="P318" s="54"/>
      <c r="Q318" s="54"/>
      <c r="R318" s="54"/>
      <c r="S318" s="54"/>
      <c r="T318" s="54"/>
      <c r="U318" s="10"/>
      <c r="V318" s="10"/>
      <c r="W318" s="10"/>
      <c r="X318" s="54"/>
      <c r="Y318" s="54"/>
      <c r="Z318" s="54"/>
      <c r="AA318" s="54"/>
      <c r="AB318" s="54"/>
      <c r="AC318" s="54"/>
      <c r="AD318" s="54"/>
      <c r="AE318" s="54"/>
      <c r="AF318" s="54"/>
    </row>
    <row r="319" spans="2:32" ht="15" customHeight="1">
      <c r="B319" s="54"/>
      <c r="C319" s="54"/>
      <c r="D319" s="54"/>
      <c r="E319" s="54"/>
      <c r="F319" s="54"/>
      <c r="G319" s="54"/>
      <c r="H319" s="54"/>
      <c r="I319" s="54"/>
      <c r="J319" s="54"/>
      <c r="K319" s="54"/>
      <c r="L319" s="54"/>
      <c r="M319" s="54"/>
      <c r="N319" s="54"/>
      <c r="O319" s="54"/>
      <c r="P319" s="54"/>
      <c r="Q319" s="54"/>
      <c r="R319" s="54"/>
      <c r="S319" s="54"/>
      <c r="T319" s="54"/>
      <c r="U319" s="10"/>
      <c r="V319" s="10"/>
      <c r="W319" s="10"/>
      <c r="X319" s="54"/>
      <c r="Y319" s="54"/>
      <c r="Z319" s="54"/>
      <c r="AA319" s="54"/>
      <c r="AB319" s="54"/>
      <c r="AC319" s="54"/>
      <c r="AD319" s="54"/>
      <c r="AE319" s="54"/>
      <c r="AF319" s="54"/>
    </row>
    <row r="320" spans="2:32" ht="15" customHeight="1">
      <c r="B320" s="54"/>
      <c r="C320" s="54"/>
      <c r="D320" s="54"/>
      <c r="E320" s="54"/>
      <c r="F320" s="54"/>
      <c r="G320" s="54"/>
      <c r="H320" s="54"/>
      <c r="I320" s="54"/>
      <c r="J320" s="54"/>
      <c r="K320" s="54"/>
      <c r="L320" s="54"/>
      <c r="M320" s="54"/>
      <c r="N320" s="54"/>
      <c r="O320" s="54"/>
      <c r="P320" s="54"/>
      <c r="Q320" s="54"/>
      <c r="R320" s="54"/>
      <c r="S320" s="54"/>
      <c r="T320" s="54"/>
      <c r="U320" s="10"/>
      <c r="V320" s="10"/>
      <c r="W320" s="10"/>
      <c r="X320" s="54"/>
      <c r="Y320" s="54"/>
      <c r="Z320" s="54"/>
      <c r="AA320" s="54"/>
      <c r="AB320" s="54"/>
      <c r="AC320" s="54"/>
      <c r="AD320" s="54"/>
      <c r="AE320" s="54"/>
      <c r="AF320" s="54"/>
    </row>
    <row r="321" spans="2:32" ht="15" customHeight="1">
      <c r="B321" s="54"/>
      <c r="C321" s="54"/>
      <c r="D321" s="54"/>
      <c r="E321" s="54"/>
      <c r="F321" s="54"/>
      <c r="G321" s="54"/>
      <c r="H321" s="54"/>
      <c r="I321" s="54"/>
      <c r="J321" s="54"/>
      <c r="K321" s="54"/>
      <c r="L321" s="54"/>
      <c r="M321" s="54"/>
      <c r="N321" s="54"/>
      <c r="O321" s="54"/>
      <c r="P321" s="54"/>
      <c r="Q321" s="54"/>
      <c r="R321" s="54"/>
      <c r="S321" s="54"/>
      <c r="T321" s="54"/>
      <c r="U321" s="10"/>
      <c r="V321" s="10"/>
      <c r="W321" s="10"/>
      <c r="X321" s="54"/>
      <c r="Y321" s="54"/>
      <c r="Z321" s="54"/>
      <c r="AA321" s="54"/>
      <c r="AB321" s="54"/>
      <c r="AC321" s="54"/>
      <c r="AD321" s="54"/>
      <c r="AE321" s="54"/>
      <c r="AF321" s="54"/>
    </row>
    <row r="322" spans="2:32" ht="15" customHeight="1">
      <c r="B322" s="54"/>
      <c r="C322" s="54"/>
      <c r="D322" s="54"/>
      <c r="E322" s="54"/>
      <c r="F322" s="54"/>
      <c r="G322" s="54"/>
      <c r="H322" s="54"/>
      <c r="I322" s="54"/>
      <c r="J322" s="54"/>
      <c r="K322" s="54"/>
      <c r="L322" s="54"/>
      <c r="M322" s="54"/>
      <c r="N322" s="54"/>
      <c r="O322" s="54"/>
      <c r="P322" s="54"/>
      <c r="Q322" s="54"/>
      <c r="R322" s="54"/>
      <c r="S322" s="54"/>
      <c r="T322" s="54"/>
      <c r="U322" s="10"/>
      <c r="V322" s="10"/>
      <c r="W322" s="10"/>
      <c r="X322" s="54"/>
      <c r="Y322" s="54"/>
      <c r="Z322" s="54"/>
      <c r="AA322" s="54"/>
      <c r="AB322" s="54"/>
      <c r="AC322" s="54"/>
      <c r="AD322" s="54"/>
      <c r="AE322" s="54"/>
      <c r="AF322" s="54"/>
    </row>
    <row r="323" spans="2:32" ht="15" customHeight="1">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row>
    <row r="324" spans="2:32" ht="15" customHeight="1">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row>
    <row r="325" spans="2:32" ht="15" customHeight="1">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row>
    <row r="326" spans="2:32" ht="15" customHeight="1">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row>
    <row r="327" spans="2:32" ht="15" customHeight="1">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row>
    <row r="328" spans="2:32" ht="15" customHeight="1">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row>
    <row r="329" spans="2:32" ht="15" customHeight="1">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row>
    <row r="330" spans="2:32" ht="15" customHeight="1">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row>
    <row r="331" spans="2:32" ht="15" customHeight="1">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row>
    <row r="332" spans="2:32" ht="15" customHeight="1">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row>
    <row r="333" spans="2:32" ht="15" customHeight="1">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row>
    <row r="334" spans="2:32" ht="15" customHeight="1">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row>
    <row r="335" spans="2:32" ht="15" customHeight="1">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row>
    <row r="336" spans="2:32" ht="15" customHeight="1">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row>
    <row r="337" spans="2:32" ht="15" customHeight="1">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row>
    <row r="338" spans="2:32" ht="15" customHeight="1">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row>
    <row r="339" spans="2:32" ht="15" customHeight="1">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row>
    <row r="340" spans="2:32" ht="15" customHeight="1">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row>
    <row r="341" spans="2:32" ht="15" customHeight="1">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row>
    <row r="342" spans="2:32" ht="15" customHeight="1">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row>
    <row r="343" spans="2:32" ht="15" customHeight="1">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row>
    <row r="344" spans="2:32" ht="15" customHeight="1">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row>
    <row r="345" spans="2:32" ht="15" customHeight="1">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row>
    <row r="346" spans="2:32" ht="15" customHeight="1">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row>
    <row r="347" spans="2:32" ht="15" customHeight="1">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row>
    <row r="348" spans="2:32" ht="15" customHeight="1">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row>
  </sheetData>
  <mergeCells count="2">
    <mergeCell ref="AM5:AP5"/>
    <mergeCell ref="AG5:AK5"/>
  </mergeCells>
  <conditionalFormatting sqref="C7:D10">
    <cfRule type="cellIs" dxfId="27" priority="33" stopIfTrue="1" operator="equal">
      <formula>"VITR"</formula>
    </cfRule>
    <cfRule type="cellIs" dxfId="26" priority="34" stopIfTrue="1" operator="equal">
      <formula>"EXLA"</formula>
    </cfRule>
  </conditionalFormatting>
  <conditionalFormatting sqref="C12:D12 C13:C14">
    <cfRule type="cellIs" dxfId="25" priority="21" stopIfTrue="1" operator="equal">
      <formula>"VITR"</formula>
    </cfRule>
    <cfRule type="cellIs" dxfId="24" priority="22" stopIfTrue="1" operator="equal">
      <formula>"EXLA"</formula>
    </cfRule>
  </conditionalFormatting>
  <conditionalFormatting sqref="D13:D15">
    <cfRule type="cellIs" dxfId="23" priority="1" stopIfTrue="1" operator="equal">
      <formula>"VITR"</formula>
    </cfRule>
    <cfRule type="cellIs" dxfId="22" priority="2" stopIfTrue="1" operator="equal">
      <formula>"EXLA"</formula>
    </cfRule>
  </conditionalFormatting>
  <conditionalFormatting sqref="F16:H22">
    <cfRule type="cellIs" dxfId="21" priority="77" stopIfTrue="1" operator="equal">
      <formula>"VITR"</formula>
    </cfRule>
    <cfRule type="cellIs" dxfId="20" priority="78" stopIfTrue="1" operator="equal">
      <formula>"EXLA"</formula>
    </cfRule>
  </conditionalFormatting>
  <conditionalFormatting sqref="F7:I16">
    <cfRule type="cellIs" dxfId="19" priority="79" stopIfTrue="1" operator="equal">
      <formula>"VITR"</formula>
    </cfRule>
    <cfRule type="cellIs" dxfId="18" priority="80" stopIfTrue="1" operator="equal">
      <formula>"EXLA"</formula>
    </cfRule>
  </conditionalFormatting>
  <conditionalFormatting sqref="F15:I15">
    <cfRule type="cellIs" dxfId="17" priority="53" stopIfTrue="1" operator="equal">
      <formula>"VITR"</formula>
    </cfRule>
    <cfRule type="cellIs" dxfId="16" priority="54" stopIfTrue="1" operator="equal">
      <formula>"EXLA"</formula>
    </cfRule>
  </conditionalFormatting>
  <conditionalFormatting sqref="F17:I17">
    <cfRule type="cellIs" dxfId="15" priority="55" stopIfTrue="1" operator="equal">
      <formula>"VITR"</formula>
    </cfRule>
    <cfRule type="cellIs" dxfId="14" priority="56" stopIfTrue="1" operator="equal">
      <formula>"EXLA"</formula>
    </cfRule>
  </conditionalFormatting>
  <conditionalFormatting sqref="F23:I40">
    <cfRule type="cellIs" dxfId="13" priority="9" stopIfTrue="1" operator="equal">
      <formula>"VITR"</formula>
    </cfRule>
    <cfRule type="cellIs" dxfId="12" priority="10" stopIfTrue="1" operator="equal">
      <formula>"EXLA"</formula>
    </cfRule>
  </conditionalFormatting>
  <conditionalFormatting sqref="I15:I20">
    <cfRule type="cellIs" dxfId="11" priority="67" stopIfTrue="1" operator="equal">
      <formula>"VITR"</formula>
    </cfRule>
    <cfRule type="cellIs" dxfId="10" priority="68" stopIfTrue="1" operator="equal">
      <formula>"EXLA"</formula>
    </cfRule>
  </conditionalFormatting>
  <conditionalFormatting sqref="I21:I22">
    <cfRule type="cellIs" dxfId="9" priority="17" stopIfTrue="1" operator="equal">
      <formula>"VITR"</formula>
    </cfRule>
    <cfRule type="cellIs" dxfId="8" priority="18" stopIfTrue="1" operator="equal">
      <formula>"EXLA"</formula>
    </cfRule>
  </conditionalFormatting>
  <conditionalFormatting sqref="I21:I23">
    <cfRule type="cellIs" dxfId="7" priority="13" stopIfTrue="1" operator="equal">
      <formula>"VITR"</formula>
    </cfRule>
    <cfRule type="cellIs" dxfId="6" priority="14" stopIfTrue="1" operator="equal">
      <formula>"EXLA"</formula>
    </cfRule>
  </conditionalFormatting>
  <conditionalFormatting sqref="I19:M19">
    <cfRule type="cellIs" dxfId="5" priority="57" stopIfTrue="1" operator="equal">
      <formula>"VITR"</formula>
    </cfRule>
    <cfRule type="cellIs" dxfId="4" priority="58" stopIfTrue="1" operator="equal">
      <formula>"EXLA"</formula>
    </cfRule>
  </conditionalFormatting>
  <conditionalFormatting sqref="AG7">
    <cfRule type="cellIs" dxfId="3" priority="7" stopIfTrue="1" operator="equal">
      <formula>"VITR"</formula>
    </cfRule>
    <cfRule type="cellIs" dxfId="2" priority="8" stopIfTrue="1" operator="equal">
      <formula>"EXLA"</formula>
    </cfRule>
  </conditionalFormatting>
  <conditionalFormatting sqref="AM10">
    <cfRule type="cellIs" dxfId="1" priority="5" stopIfTrue="1" operator="equal">
      <formula>"VITR"</formula>
    </cfRule>
    <cfRule type="cellIs" dxfId="0" priority="6" stopIfTrue="1" operator="equal">
      <formula>"EXLA"</formula>
    </cfRule>
  </conditionalFormatting>
  <hyperlinks>
    <hyperlink ref="C10" r:id="rId3" display="Ics.phn@dhl.com " xr:uid="{00000000-0004-0000-0800-000001000000}"/>
    <hyperlink ref="C15" r:id="rId4" display="mailto:BUFCPAMAIN_B@ftn.fedex.com" xr:uid="{FD419C4E-EE81-4AE1-A13C-8CF787212164}"/>
    <hyperlink ref="AM8" r:id="rId5" display="mailto:BUFCPAMAIN_B@ftn.fedex.com" xr:uid="{CBBCDACD-124A-4E54-A79A-2C2582D86D76}"/>
    <hyperlink ref="AM10" r:id="rId6" display="Ics.phn@dhl.com " xr:uid="{2D1EFAA7-5C8C-4E2A-A725-178285196FE8}"/>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0C56-D2C0-40A3-8635-3F0F97B9EC43}">
  <sheetPr>
    <pageSetUpPr fitToPage="1"/>
  </sheetPr>
  <dimension ref="A1:X162"/>
  <sheetViews>
    <sheetView tabSelected="1" zoomScale="90" zoomScaleNormal="90" workbookViewId="0">
      <selection activeCell="O17" sqref="O17"/>
    </sheetView>
  </sheetViews>
  <sheetFormatPr baseColWidth="10" defaultRowHeight="14.5"/>
  <cols>
    <col min="1" max="12" width="14" customWidth="1"/>
  </cols>
  <sheetData>
    <row r="1" spans="1:24" ht="28.5">
      <c r="A1" s="378" t="s">
        <v>478</v>
      </c>
      <c r="B1" s="379"/>
      <c r="C1" s="379"/>
      <c r="D1" s="379"/>
      <c r="E1" s="379"/>
      <c r="F1" s="379"/>
      <c r="G1" s="379"/>
      <c r="H1" s="379"/>
      <c r="I1" s="379"/>
      <c r="J1" s="379"/>
      <c r="K1" s="379"/>
      <c r="L1" s="380"/>
    </row>
    <row r="2" spans="1:24" ht="29" thickBot="1">
      <c r="A2" s="381" t="s">
        <v>479</v>
      </c>
      <c r="B2" s="382"/>
      <c r="C2" s="382"/>
      <c r="D2" s="382"/>
      <c r="E2" s="382"/>
      <c r="F2" s="382"/>
      <c r="G2" s="382"/>
      <c r="H2" s="382"/>
      <c r="I2" s="382"/>
      <c r="J2" s="382"/>
      <c r="K2" s="382"/>
      <c r="L2" s="383"/>
    </row>
    <row r="3" spans="1:24" ht="30.75" customHeight="1" thickBot="1">
      <c r="A3" s="333" t="s">
        <v>178</v>
      </c>
      <c r="B3" s="384" t="s">
        <v>480</v>
      </c>
      <c r="C3" s="384"/>
      <c r="D3" s="384"/>
      <c r="E3" s="384"/>
      <c r="F3" s="384"/>
      <c r="G3" s="384"/>
      <c r="H3" s="384"/>
      <c r="I3" s="384"/>
      <c r="J3" s="384"/>
      <c r="K3" s="384"/>
      <c r="L3" s="385"/>
      <c r="M3" s="209"/>
      <c r="N3" s="209"/>
      <c r="O3" s="209"/>
      <c r="P3" s="209"/>
      <c r="Q3" s="209"/>
      <c r="R3" s="209"/>
      <c r="S3" s="209"/>
      <c r="T3" s="209"/>
      <c r="U3" s="209"/>
      <c r="V3" s="209"/>
      <c r="W3" s="209"/>
      <c r="X3" s="209"/>
    </row>
    <row r="4" spans="1:24" ht="15.5">
      <c r="A4" s="386"/>
      <c r="B4" s="387"/>
      <c r="C4" s="387"/>
      <c r="D4" s="387"/>
      <c r="E4" s="387"/>
      <c r="F4" s="387"/>
      <c r="G4" s="387"/>
      <c r="H4" s="387"/>
      <c r="I4" s="387"/>
      <c r="J4" s="387"/>
      <c r="K4" s="387"/>
      <c r="L4" s="322"/>
    </row>
    <row r="5" spans="1:24" ht="15.5">
      <c r="A5" s="334"/>
      <c r="B5" s="168"/>
      <c r="C5" s="168"/>
      <c r="D5" s="168"/>
      <c r="E5" s="168"/>
      <c r="F5" s="168"/>
      <c r="G5" s="168"/>
      <c r="H5" s="168"/>
      <c r="I5" s="168"/>
      <c r="J5" s="168"/>
      <c r="K5" s="168"/>
      <c r="L5" s="169"/>
    </row>
    <row r="6" spans="1:24">
      <c r="A6" s="167"/>
      <c r="B6" s="168"/>
      <c r="C6" s="168"/>
      <c r="D6" s="168"/>
      <c r="E6" s="168"/>
      <c r="F6" s="168"/>
      <c r="G6" s="168"/>
      <c r="H6" s="168"/>
      <c r="I6" s="168"/>
      <c r="J6" s="168"/>
      <c r="K6" s="168"/>
      <c r="L6" s="169"/>
    </row>
    <row r="7" spans="1:24">
      <c r="A7" s="167"/>
      <c r="B7" s="168"/>
      <c r="C7" s="168"/>
      <c r="D7" s="168"/>
      <c r="E7" s="168"/>
      <c r="F7" s="168"/>
      <c r="G7" s="168"/>
      <c r="H7" s="168"/>
      <c r="I7" s="168"/>
      <c r="J7" s="168"/>
      <c r="K7" s="168"/>
      <c r="L7" s="169"/>
    </row>
    <row r="8" spans="1:24">
      <c r="A8" s="167"/>
      <c r="B8" s="168"/>
      <c r="C8" s="168"/>
      <c r="D8" s="168"/>
      <c r="E8" s="168"/>
      <c r="F8" s="168"/>
      <c r="G8" s="168"/>
      <c r="H8" s="168"/>
      <c r="I8" s="168"/>
      <c r="J8" s="168"/>
      <c r="K8" s="168"/>
      <c r="L8" s="169"/>
    </row>
    <row r="9" spans="1:24" ht="19.5" customHeight="1" thickBot="1">
      <c r="A9" s="187"/>
      <c r="B9" s="188"/>
      <c r="C9" s="188"/>
      <c r="D9" s="188"/>
      <c r="E9" s="188"/>
      <c r="F9" s="188"/>
      <c r="G9" s="188"/>
      <c r="H9" s="188"/>
      <c r="I9" s="188"/>
      <c r="J9" s="188"/>
      <c r="K9" s="188"/>
      <c r="L9" s="189"/>
    </row>
    <row r="10" spans="1:24" ht="24.75" customHeight="1" thickBot="1">
      <c r="A10" s="388"/>
      <c r="B10" s="388"/>
      <c r="C10" s="388"/>
      <c r="D10" s="388"/>
      <c r="E10" s="388"/>
      <c r="F10" s="388"/>
      <c r="G10" s="388"/>
      <c r="H10" s="388"/>
      <c r="I10" s="388"/>
      <c r="J10" s="388"/>
      <c r="K10" s="388"/>
      <c r="L10" s="388"/>
    </row>
    <row r="11" spans="1:24" ht="46.5" thickBot="1">
      <c r="A11" s="375" t="s">
        <v>481</v>
      </c>
      <c r="B11" s="376"/>
      <c r="C11" s="376"/>
      <c r="D11" s="376"/>
      <c r="E11" s="376"/>
      <c r="F11" s="376"/>
      <c r="G11" s="376"/>
      <c r="H11" s="376"/>
      <c r="I11" s="376"/>
      <c r="J11" s="376"/>
      <c r="K11" s="376"/>
      <c r="L11" s="377"/>
    </row>
    <row r="12" spans="1:24" s="335" customFormat="1" ht="19" thickBot="1">
      <c r="A12" s="354" t="s">
        <v>313</v>
      </c>
      <c r="B12" s="355"/>
      <c r="C12" s="355"/>
      <c r="D12" s="355"/>
      <c r="E12" s="355"/>
      <c r="F12" s="355"/>
      <c r="G12" s="355"/>
      <c r="H12" s="355"/>
      <c r="I12" s="355"/>
      <c r="J12" s="355"/>
      <c r="K12" s="355"/>
      <c r="L12" s="356"/>
    </row>
    <row r="13" spans="1:24">
      <c r="A13" s="336"/>
      <c r="B13" s="321"/>
      <c r="C13" s="321"/>
      <c r="D13" s="321"/>
      <c r="E13" s="321"/>
      <c r="F13" s="321"/>
      <c r="G13" s="321"/>
      <c r="H13" s="321"/>
      <c r="I13" s="321"/>
      <c r="J13" s="321"/>
      <c r="K13" s="321"/>
      <c r="L13" s="322"/>
    </row>
    <row r="14" spans="1:24">
      <c r="A14" s="167"/>
      <c r="B14" s="168"/>
      <c r="C14" s="168"/>
      <c r="D14" s="168"/>
      <c r="E14" s="168"/>
      <c r="F14" s="168"/>
      <c r="G14" s="168"/>
      <c r="H14" s="168"/>
      <c r="I14" s="168"/>
      <c r="J14" s="168"/>
      <c r="K14" s="168"/>
      <c r="L14" s="169"/>
    </row>
    <row r="15" spans="1:24">
      <c r="A15" s="167"/>
      <c r="B15" s="168"/>
      <c r="C15" s="168"/>
      <c r="D15" s="168"/>
      <c r="E15" s="168"/>
      <c r="F15" s="168"/>
      <c r="G15" s="168"/>
      <c r="H15" s="168"/>
      <c r="I15" s="168"/>
      <c r="J15" s="168"/>
      <c r="K15" s="168"/>
      <c r="L15" s="169"/>
    </row>
    <row r="16" spans="1:24">
      <c r="A16" s="167"/>
      <c r="B16" s="168"/>
      <c r="C16" s="168"/>
      <c r="D16" s="168"/>
      <c r="E16" s="168"/>
      <c r="F16" s="168"/>
      <c r="G16" s="168"/>
      <c r="H16" s="168"/>
      <c r="I16" s="168"/>
      <c r="J16" s="168"/>
      <c r="K16" s="168"/>
      <c r="L16" s="169"/>
    </row>
    <row r="17" spans="1:12">
      <c r="A17" s="167"/>
      <c r="B17" s="168"/>
      <c r="C17" s="168"/>
      <c r="D17" s="168"/>
      <c r="E17" s="168"/>
      <c r="F17" s="168"/>
      <c r="G17" s="168"/>
      <c r="H17" s="168"/>
      <c r="I17" s="168"/>
      <c r="J17" s="168"/>
      <c r="K17" s="168"/>
      <c r="L17" s="169"/>
    </row>
    <row r="18" spans="1:12">
      <c r="A18" s="167"/>
      <c r="B18" s="168"/>
      <c r="C18" s="168"/>
      <c r="D18" s="168"/>
      <c r="E18" s="168"/>
      <c r="F18" s="168"/>
      <c r="G18" s="168"/>
      <c r="H18" s="168"/>
      <c r="I18" s="168"/>
      <c r="J18" s="168"/>
      <c r="K18" s="168"/>
      <c r="L18" s="169"/>
    </row>
    <row r="19" spans="1:12">
      <c r="A19" s="167"/>
      <c r="B19" s="168"/>
      <c r="C19" s="168"/>
      <c r="D19" s="168"/>
      <c r="E19" s="168"/>
      <c r="F19" s="168"/>
      <c r="G19" s="168"/>
      <c r="H19" s="168"/>
      <c r="I19" s="168"/>
      <c r="J19" s="168"/>
      <c r="K19" s="168"/>
      <c r="L19" s="169"/>
    </row>
    <row r="20" spans="1:12">
      <c r="A20" s="167"/>
      <c r="B20" s="168"/>
      <c r="C20" s="168"/>
      <c r="D20" s="168"/>
      <c r="E20" s="168"/>
      <c r="F20" s="168"/>
      <c r="G20" s="168"/>
      <c r="H20" s="168"/>
      <c r="I20" s="168"/>
      <c r="J20" s="168"/>
      <c r="K20" s="168"/>
      <c r="L20" s="169"/>
    </row>
    <row r="21" spans="1:12">
      <c r="A21" s="167"/>
      <c r="B21" s="168"/>
      <c r="C21" s="168"/>
      <c r="D21" s="168"/>
      <c r="E21" s="168"/>
      <c r="F21" s="168"/>
      <c r="G21" s="168"/>
      <c r="H21" s="168"/>
      <c r="I21" s="168"/>
      <c r="J21" s="168"/>
      <c r="K21" s="168"/>
      <c r="L21" s="169"/>
    </row>
    <row r="22" spans="1:12">
      <c r="A22" s="167"/>
      <c r="B22" s="168"/>
      <c r="C22" s="168"/>
      <c r="D22" s="168"/>
      <c r="E22" s="168"/>
      <c r="F22" s="168"/>
      <c r="G22" s="168"/>
      <c r="H22" s="168"/>
      <c r="I22" s="168"/>
      <c r="J22" s="168"/>
      <c r="K22" s="168"/>
      <c r="L22" s="169"/>
    </row>
    <row r="23" spans="1:12">
      <c r="A23" s="167"/>
      <c r="B23" s="168"/>
      <c r="C23" s="168"/>
      <c r="D23" s="168"/>
      <c r="E23" s="168"/>
      <c r="F23" s="168"/>
      <c r="G23" s="168"/>
      <c r="H23" s="168"/>
      <c r="I23" s="168"/>
      <c r="J23" s="168"/>
      <c r="K23" s="168"/>
      <c r="L23" s="169"/>
    </row>
    <row r="24" spans="1:12">
      <c r="A24" s="167"/>
      <c r="B24" s="168"/>
      <c r="C24" s="168"/>
      <c r="D24" s="168"/>
      <c r="E24" s="168"/>
      <c r="F24" s="168"/>
      <c r="G24" s="168"/>
      <c r="H24" s="168"/>
      <c r="I24" s="168"/>
      <c r="J24" s="168"/>
      <c r="K24" s="168"/>
      <c r="L24" s="169"/>
    </row>
    <row r="25" spans="1:12">
      <c r="A25" s="167"/>
      <c r="B25" s="168"/>
      <c r="C25" s="168"/>
      <c r="D25" s="168"/>
      <c r="E25" s="168"/>
      <c r="F25" s="168"/>
      <c r="G25" s="168"/>
      <c r="H25" s="168"/>
      <c r="I25" s="168"/>
      <c r="J25" s="168"/>
      <c r="K25" s="168"/>
      <c r="L25" s="169"/>
    </row>
    <row r="26" spans="1:12">
      <c r="A26" s="167"/>
      <c r="B26" s="168"/>
      <c r="C26" s="168"/>
      <c r="D26" s="168"/>
      <c r="E26" s="168"/>
      <c r="F26" s="168"/>
      <c r="G26" s="168"/>
      <c r="H26" s="168"/>
      <c r="I26" s="168"/>
      <c r="J26" s="168"/>
      <c r="K26" s="168"/>
      <c r="L26" s="169"/>
    </row>
    <row r="27" spans="1:12">
      <c r="A27" s="167"/>
      <c r="B27" s="168"/>
      <c r="C27" s="168"/>
      <c r="D27" s="168"/>
      <c r="E27" s="168"/>
      <c r="F27" s="168"/>
      <c r="G27" s="168"/>
      <c r="H27" s="168"/>
      <c r="I27" s="168"/>
      <c r="J27" s="168"/>
      <c r="K27" s="168"/>
      <c r="L27" s="169"/>
    </row>
    <row r="28" spans="1:12">
      <c r="A28" s="167"/>
      <c r="B28" s="168"/>
      <c r="C28" s="168"/>
      <c r="D28" s="168"/>
      <c r="E28" s="168"/>
      <c r="F28" s="168"/>
      <c r="G28" s="168"/>
      <c r="H28" s="168"/>
      <c r="I28" s="168"/>
      <c r="J28" s="168"/>
      <c r="K28" s="168"/>
      <c r="L28" s="169"/>
    </row>
    <row r="29" spans="1:12">
      <c r="A29" s="167"/>
      <c r="B29" s="168"/>
      <c r="C29" s="168"/>
      <c r="D29" s="168"/>
      <c r="E29" s="168"/>
      <c r="F29" s="168"/>
      <c r="G29" s="168"/>
      <c r="H29" s="168"/>
      <c r="I29" s="168"/>
      <c r="J29" s="168"/>
      <c r="K29" s="168"/>
      <c r="L29" s="169"/>
    </row>
    <row r="30" spans="1:12">
      <c r="A30" s="167"/>
      <c r="B30" s="168"/>
      <c r="C30" s="168"/>
      <c r="D30" s="168"/>
      <c r="E30" s="168"/>
      <c r="F30" s="168"/>
      <c r="G30" s="168"/>
      <c r="H30" s="168"/>
      <c r="I30" s="168"/>
      <c r="J30" s="168"/>
      <c r="K30" s="168"/>
      <c r="L30" s="169"/>
    </row>
    <row r="31" spans="1:12">
      <c r="A31" s="167"/>
      <c r="B31" s="168"/>
      <c r="C31" s="168"/>
      <c r="D31" s="168"/>
      <c r="E31" s="168"/>
      <c r="F31" s="168"/>
      <c r="G31" s="168"/>
      <c r="H31" s="168"/>
      <c r="I31" s="168"/>
      <c r="J31" s="168"/>
      <c r="K31" s="168"/>
      <c r="L31" s="169"/>
    </row>
    <row r="32" spans="1:12">
      <c r="A32" s="167"/>
      <c r="B32" s="168"/>
      <c r="C32" s="168"/>
      <c r="D32" s="168"/>
      <c r="E32" s="168"/>
      <c r="F32" s="168"/>
      <c r="G32" s="168"/>
      <c r="H32" s="168"/>
      <c r="I32" s="168"/>
      <c r="J32" s="168"/>
      <c r="K32" s="168"/>
      <c r="L32" s="169"/>
    </row>
    <row r="33" spans="1:12">
      <c r="A33" s="167"/>
      <c r="B33" s="168"/>
      <c r="C33" s="168"/>
      <c r="D33" s="168"/>
      <c r="E33" s="168"/>
      <c r="F33" s="168"/>
      <c r="G33" s="168"/>
      <c r="H33" s="168"/>
      <c r="I33" s="168"/>
      <c r="J33" s="168"/>
      <c r="K33" s="168"/>
      <c r="L33" s="169"/>
    </row>
    <row r="34" spans="1:12">
      <c r="A34" s="167"/>
      <c r="B34" s="168"/>
      <c r="C34" s="168"/>
      <c r="D34" s="168"/>
      <c r="E34" s="168"/>
      <c r="F34" s="168"/>
      <c r="G34" s="168"/>
      <c r="H34" s="168"/>
      <c r="I34" s="168"/>
      <c r="J34" s="168"/>
      <c r="K34" s="168"/>
      <c r="L34" s="169"/>
    </row>
    <row r="35" spans="1:12">
      <c r="A35" s="167"/>
      <c r="B35" s="168"/>
      <c r="C35" s="168"/>
      <c r="D35" s="168"/>
      <c r="E35" s="168"/>
      <c r="F35" s="168"/>
      <c r="G35" s="168"/>
      <c r="H35" s="168"/>
      <c r="I35" s="168"/>
      <c r="J35" s="168"/>
      <c r="K35" s="168"/>
      <c r="L35" s="169"/>
    </row>
    <row r="36" spans="1:12">
      <c r="A36" s="167"/>
      <c r="B36" s="168"/>
      <c r="C36" s="168"/>
      <c r="D36" s="168"/>
      <c r="E36" s="168"/>
      <c r="F36" s="168"/>
      <c r="G36" s="168"/>
      <c r="H36" s="168"/>
      <c r="I36" s="168"/>
      <c r="J36" s="168"/>
      <c r="K36" s="168"/>
      <c r="L36" s="169"/>
    </row>
    <row r="37" spans="1:12">
      <c r="A37" s="167"/>
      <c r="B37" s="168"/>
      <c r="C37" s="168"/>
      <c r="D37" s="168"/>
      <c r="E37" s="168"/>
      <c r="F37" s="168"/>
      <c r="G37" s="168"/>
      <c r="H37" s="168"/>
      <c r="I37" s="168"/>
      <c r="J37" s="168"/>
      <c r="K37" s="168"/>
      <c r="L37" s="169"/>
    </row>
    <row r="38" spans="1:12">
      <c r="A38" s="167"/>
      <c r="B38" s="168"/>
      <c r="C38" s="168"/>
      <c r="D38" s="168"/>
      <c r="E38" s="168"/>
      <c r="F38" s="168"/>
      <c r="G38" s="168"/>
      <c r="H38" s="168"/>
      <c r="I38" s="168"/>
      <c r="J38" s="168"/>
      <c r="K38" s="168"/>
      <c r="L38" s="169"/>
    </row>
    <row r="39" spans="1:12">
      <c r="A39" s="167"/>
      <c r="B39" s="168"/>
      <c r="C39" s="168"/>
      <c r="D39" s="168"/>
      <c r="E39" s="168"/>
      <c r="F39" s="168"/>
      <c r="G39" s="168"/>
      <c r="H39" s="168"/>
      <c r="I39" s="168"/>
      <c r="J39" s="168"/>
      <c r="K39" s="168"/>
      <c r="L39" s="169"/>
    </row>
    <row r="40" spans="1:12">
      <c r="A40" s="167"/>
      <c r="B40" s="168"/>
      <c r="C40" s="168"/>
      <c r="D40" s="168"/>
      <c r="E40" s="168"/>
      <c r="F40" s="168"/>
      <c r="G40" s="168"/>
      <c r="H40" s="168"/>
      <c r="I40" s="168"/>
      <c r="J40" s="168"/>
      <c r="K40" s="168"/>
      <c r="L40" s="169"/>
    </row>
    <row r="41" spans="1:12">
      <c r="A41" s="167"/>
      <c r="B41" s="168"/>
      <c r="C41" s="168"/>
      <c r="D41" s="168"/>
      <c r="E41" s="168"/>
      <c r="F41" s="168"/>
      <c r="G41" s="168"/>
      <c r="H41" s="168"/>
      <c r="I41" s="168"/>
      <c r="J41" s="168"/>
      <c r="K41" s="168"/>
      <c r="L41" s="169"/>
    </row>
    <row r="42" spans="1:12">
      <c r="A42" s="167"/>
      <c r="B42" s="168"/>
      <c r="C42" s="168"/>
      <c r="D42" s="168"/>
      <c r="E42" s="168"/>
      <c r="F42" s="168"/>
      <c r="G42" s="168"/>
      <c r="H42" s="168"/>
      <c r="I42" s="168"/>
      <c r="J42" s="168"/>
      <c r="K42" s="168"/>
      <c r="L42" s="169"/>
    </row>
    <row r="43" spans="1:12" ht="91.5" customHeight="1" thickBot="1">
      <c r="A43" s="357"/>
      <c r="B43" s="358"/>
      <c r="C43" s="358"/>
      <c r="D43" s="358"/>
      <c r="E43" s="358"/>
      <c r="F43" s="358"/>
      <c r="G43" s="358"/>
      <c r="H43" s="358"/>
      <c r="I43" s="358"/>
      <c r="J43" s="358"/>
      <c r="K43" s="358"/>
      <c r="L43" s="359"/>
    </row>
    <row r="44" spans="1:12" ht="15" customHeight="1" thickBot="1">
      <c r="A44" s="337"/>
      <c r="B44" s="337"/>
      <c r="C44" s="337"/>
      <c r="D44" s="337"/>
      <c r="E44" s="337"/>
      <c r="F44" s="337"/>
      <c r="G44" s="337"/>
      <c r="H44" s="337"/>
      <c r="I44" s="337"/>
      <c r="J44" s="337"/>
      <c r="K44" s="337"/>
      <c r="L44" s="337"/>
    </row>
    <row r="45" spans="1:12" ht="18.75" customHeight="1">
      <c r="A45" s="360" t="s">
        <v>179</v>
      </c>
      <c r="B45" s="362" t="s">
        <v>499</v>
      </c>
      <c r="C45" s="362"/>
      <c r="D45" s="362"/>
      <c r="E45" s="362"/>
      <c r="F45" s="362"/>
      <c r="G45" s="362"/>
      <c r="H45" s="362"/>
      <c r="I45" s="362"/>
      <c r="J45" s="362"/>
      <c r="K45" s="362"/>
      <c r="L45" s="363"/>
    </row>
    <row r="46" spans="1:12" ht="29" customHeight="1" thickBot="1">
      <c r="A46" s="361"/>
      <c r="B46" s="364"/>
      <c r="C46" s="364"/>
      <c r="D46" s="364"/>
      <c r="E46" s="364"/>
      <c r="F46" s="364"/>
      <c r="G46" s="364"/>
      <c r="H46" s="364"/>
      <c r="I46" s="364"/>
      <c r="J46" s="364"/>
      <c r="K46" s="364"/>
      <c r="L46" s="365"/>
    </row>
    <row r="47" spans="1:12" s="338" customFormat="1" ht="12" customHeight="1">
      <c r="A47" s="366" t="s">
        <v>500</v>
      </c>
      <c r="B47" s="367"/>
      <c r="C47" s="367"/>
      <c r="D47" s="367"/>
      <c r="E47" s="367"/>
      <c r="F47" s="367"/>
      <c r="G47" s="367"/>
      <c r="H47" s="367"/>
      <c r="I47" s="367"/>
      <c r="J47" s="367"/>
      <c r="K47" s="367"/>
      <c r="L47" s="368"/>
    </row>
    <row r="48" spans="1:12" ht="31.5" customHeight="1">
      <c r="A48" s="369"/>
      <c r="B48" s="370"/>
      <c r="C48" s="370"/>
      <c r="D48" s="370"/>
      <c r="E48" s="370"/>
      <c r="F48" s="370"/>
      <c r="G48" s="370"/>
      <c r="H48" s="370"/>
      <c r="I48" s="370"/>
      <c r="J48" s="370"/>
      <c r="K48" s="370"/>
      <c r="L48" s="371"/>
    </row>
    <row r="49" spans="1:12" ht="42" customHeight="1">
      <c r="A49" s="167"/>
      <c r="B49" s="168"/>
      <c r="C49" s="168"/>
      <c r="D49" s="168"/>
      <c r="E49" s="168"/>
      <c r="F49" s="168"/>
      <c r="G49" s="168"/>
      <c r="H49" s="168"/>
      <c r="I49" s="168"/>
      <c r="J49" s="168"/>
      <c r="K49" s="168"/>
      <c r="L49" s="169"/>
    </row>
    <row r="50" spans="1:12">
      <c r="A50" s="167"/>
      <c r="B50" s="168"/>
      <c r="C50" s="168"/>
      <c r="D50" s="168"/>
      <c r="E50" s="168"/>
      <c r="F50" s="168"/>
      <c r="G50" s="168"/>
      <c r="H50" s="168"/>
      <c r="I50" s="168"/>
      <c r="J50" s="168"/>
      <c r="K50" s="168"/>
      <c r="L50" s="169"/>
    </row>
    <row r="51" spans="1:12">
      <c r="A51" s="167"/>
      <c r="B51" s="168"/>
      <c r="C51" s="168"/>
      <c r="D51" s="168"/>
      <c r="E51" s="168"/>
      <c r="F51" s="168"/>
      <c r="G51" s="168"/>
      <c r="H51" s="168"/>
      <c r="I51" s="168"/>
      <c r="J51" s="168"/>
      <c r="K51" s="168"/>
      <c r="L51" s="169"/>
    </row>
    <row r="52" spans="1:12">
      <c r="A52" s="167"/>
      <c r="B52" s="168"/>
      <c r="C52" s="168"/>
      <c r="D52" s="168"/>
      <c r="E52" s="168"/>
      <c r="F52" s="168"/>
      <c r="G52" s="168"/>
      <c r="H52" s="168"/>
      <c r="I52" s="168"/>
      <c r="J52" s="168"/>
      <c r="K52" s="168"/>
      <c r="L52" s="169"/>
    </row>
    <row r="53" spans="1:12">
      <c r="A53" s="167"/>
      <c r="B53" s="168"/>
      <c r="C53" s="168"/>
      <c r="D53" s="168"/>
      <c r="E53" s="168"/>
      <c r="F53" s="168"/>
      <c r="G53" s="168"/>
      <c r="H53" s="168"/>
      <c r="I53" s="168"/>
      <c r="J53" s="168"/>
      <c r="K53" s="168"/>
      <c r="L53" s="169"/>
    </row>
    <row r="54" spans="1:12">
      <c r="A54" s="167"/>
      <c r="B54" s="168"/>
      <c r="C54" s="168"/>
      <c r="D54" s="168"/>
      <c r="E54" s="168"/>
      <c r="F54" s="168"/>
      <c r="G54" s="168"/>
      <c r="H54" s="168"/>
      <c r="I54" s="168"/>
      <c r="J54" s="168"/>
      <c r="K54" s="168"/>
      <c r="L54" s="169"/>
    </row>
    <row r="55" spans="1:12">
      <c r="A55" s="167"/>
      <c r="B55" s="168"/>
      <c r="C55" s="168"/>
      <c r="D55" s="168"/>
      <c r="E55" s="168"/>
      <c r="F55" s="168"/>
      <c r="G55" s="168"/>
      <c r="H55" s="168"/>
      <c r="I55" s="168"/>
      <c r="J55" s="168"/>
      <c r="K55" s="168"/>
      <c r="L55" s="169"/>
    </row>
    <row r="56" spans="1:12">
      <c r="A56" s="167"/>
      <c r="B56" s="168"/>
      <c r="C56" s="168"/>
      <c r="D56" s="168"/>
      <c r="E56" s="168"/>
      <c r="F56" s="168"/>
      <c r="G56" s="168"/>
      <c r="H56" s="168"/>
      <c r="I56" s="168"/>
      <c r="J56" s="168"/>
      <c r="K56" s="168"/>
      <c r="L56" s="169"/>
    </row>
    <row r="57" spans="1:12">
      <c r="A57" s="167"/>
      <c r="B57" s="168"/>
      <c r="C57" s="168"/>
      <c r="D57" s="168"/>
      <c r="E57" s="168"/>
      <c r="F57" s="168"/>
      <c r="G57" s="168"/>
      <c r="H57" s="168"/>
      <c r="I57" s="168"/>
      <c r="J57" s="168"/>
      <c r="K57" s="168"/>
      <c r="L57" s="169"/>
    </row>
    <row r="58" spans="1:12">
      <c r="A58" s="167"/>
      <c r="B58" s="168"/>
      <c r="C58" s="168"/>
      <c r="D58" s="168"/>
      <c r="E58" s="168"/>
      <c r="F58" s="168"/>
      <c r="G58" s="168"/>
      <c r="H58" s="168"/>
      <c r="I58" s="168"/>
      <c r="J58" s="168"/>
      <c r="K58" s="168"/>
      <c r="L58" s="169"/>
    </row>
    <row r="59" spans="1:12">
      <c r="A59" s="167"/>
      <c r="B59" s="168"/>
      <c r="C59" s="168"/>
      <c r="D59" s="168"/>
      <c r="E59" s="168"/>
      <c r="F59" s="168"/>
      <c r="G59" s="168"/>
      <c r="H59" s="168"/>
      <c r="I59" s="168"/>
      <c r="J59" s="168"/>
      <c r="K59" s="168"/>
      <c r="L59" s="169"/>
    </row>
    <row r="60" spans="1:12">
      <c r="A60" s="167"/>
      <c r="B60" s="168"/>
      <c r="C60" s="168"/>
      <c r="D60" s="168"/>
      <c r="E60" s="168"/>
      <c r="F60" s="168"/>
      <c r="G60" s="168"/>
      <c r="H60" s="168"/>
      <c r="I60" s="168"/>
      <c r="J60" s="168"/>
      <c r="K60" s="168"/>
      <c r="L60" s="169"/>
    </row>
    <row r="61" spans="1:12">
      <c r="A61" s="167"/>
      <c r="B61" s="168"/>
      <c r="C61" s="168"/>
      <c r="D61" s="168"/>
      <c r="E61" s="168"/>
      <c r="F61" s="168"/>
      <c r="G61" s="168"/>
      <c r="H61" s="168"/>
      <c r="I61" s="168"/>
      <c r="J61" s="168"/>
      <c r="K61" s="168"/>
      <c r="L61" s="169"/>
    </row>
    <row r="62" spans="1:12">
      <c r="A62" s="167"/>
      <c r="B62" s="168"/>
      <c r="C62" s="168"/>
      <c r="D62" s="168"/>
      <c r="E62" s="168"/>
      <c r="F62" s="168"/>
      <c r="G62" s="168"/>
      <c r="H62" s="168"/>
      <c r="I62" s="168"/>
      <c r="J62" s="168"/>
      <c r="K62" s="168"/>
      <c r="L62" s="169"/>
    </row>
    <row r="63" spans="1:12">
      <c r="A63" s="167"/>
      <c r="B63" s="168"/>
      <c r="C63" s="168"/>
      <c r="D63" s="168"/>
      <c r="E63" s="168"/>
      <c r="F63" s="168"/>
      <c r="G63" s="168"/>
      <c r="H63" s="168"/>
      <c r="I63" s="168"/>
      <c r="J63" s="168"/>
      <c r="K63" s="168"/>
      <c r="L63" s="169"/>
    </row>
    <row r="64" spans="1:12">
      <c r="A64" s="167"/>
      <c r="B64" s="168"/>
      <c r="C64" s="168"/>
      <c r="D64" s="168"/>
      <c r="E64" s="168"/>
      <c r="F64" s="168"/>
      <c r="G64" s="168"/>
      <c r="H64" s="168"/>
      <c r="I64" s="168"/>
      <c r="J64" s="168"/>
      <c r="K64" s="168"/>
      <c r="L64" s="169"/>
    </row>
    <row r="65" spans="1:12">
      <c r="A65" s="167"/>
      <c r="B65" s="168"/>
      <c r="C65" s="168"/>
      <c r="D65" s="168"/>
      <c r="E65" s="168"/>
      <c r="F65" s="168"/>
      <c r="G65" s="168"/>
      <c r="H65" s="168"/>
      <c r="I65" s="168"/>
      <c r="J65" s="168"/>
      <c r="K65" s="168"/>
      <c r="L65" s="169"/>
    </row>
    <row r="66" spans="1:12">
      <c r="A66" s="167"/>
      <c r="B66" s="168"/>
      <c r="C66" s="168"/>
      <c r="D66" s="168"/>
      <c r="E66" s="168"/>
      <c r="F66" s="168"/>
      <c r="G66" s="168"/>
      <c r="H66" s="168"/>
      <c r="I66" s="168"/>
      <c r="J66" s="168"/>
      <c r="K66" s="168"/>
      <c r="L66" s="169"/>
    </row>
    <row r="67" spans="1:12">
      <c r="A67" s="167"/>
      <c r="B67" s="168"/>
      <c r="C67" s="168"/>
      <c r="D67" s="168"/>
      <c r="E67" s="168"/>
      <c r="F67" s="168"/>
      <c r="G67" s="168"/>
      <c r="H67" s="168"/>
      <c r="I67" s="168"/>
      <c r="J67" s="168"/>
      <c r="K67" s="168"/>
      <c r="L67" s="169"/>
    </row>
    <row r="68" spans="1:12">
      <c r="A68" s="167"/>
      <c r="B68" s="168"/>
      <c r="C68" s="168"/>
      <c r="D68" s="168"/>
      <c r="E68" s="168"/>
      <c r="F68" s="168"/>
      <c r="G68" s="168"/>
      <c r="H68" s="168"/>
      <c r="I68" s="168"/>
      <c r="J68" s="168"/>
      <c r="K68" s="168"/>
      <c r="L68" s="169"/>
    </row>
    <row r="69" spans="1:12">
      <c r="A69" s="167"/>
      <c r="B69" s="168"/>
      <c r="C69" s="168"/>
      <c r="D69" s="168"/>
      <c r="E69" s="168"/>
      <c r="F69" s="168"/>
      <c r="G69" s="168"/>
      <c r="H69" s="168"/>
      <c r="I69" s="168"/>
      <c r="J69" s="168"/>
      <c r="K69" s="168"/>
      <c r="L69" s="169"/>
    </row>
    <row r="70" spans="1:12">
      <c r="A70" s="167"/>
      <c r="B70" s="168"/>
      <c r="C70" s="168"/>
      <c r="D70" s="168"/>
      <c r="E70" s="168"/>
      <c r="F70" s="168"/>
      <c r="G70" s="168"/>
      <c r="H70" s="168"/>
      <c r="I70" s="168"/>
      <c r="J70" s="168"/>
      <c r="K70" s="168"/>
      <c r="L70" s="169"/>
    </row>
    <row r="71" spans="1:12">
      <c r="A71" s="167"/>
      <c r="B71" s="168"/>
      <c r="C71" s="168"/>
      <c r="D71" s="168"/>
      <c r="E71" s="168"/>
      <c r="F71" s="168"/>
      <c r="G71" s="168"/>
      <c r="H71" s="168"/>
      <c r="I71" s="168"/>
      <c r="J71" s="168"/>
      <c r="K71" s="168"/>
      <c r="L71" s="169"/>
    </row>
    <row r="72" spans="1:12">
      <c r="A72" s="167"/>
      <c r="B72" s="168"/>
      <c r="C72" s="168"/>
      <c r="D72" s="168"/>
      <c r="E72" s="168"/>
      <c r="F72" s="168"/>
      <c r="G72" s="168"/>
      <c r="H72" s="168"/>
      <c r="I72" s="168"/>
      <c r="J72" s="168"/>
      <c r="K72" s="168"/>
      <c r="L72" s="169"/>
    </row>
    <row r="73" spans="1:12">
      <c r="A73" s="167"/>
      <c r="B73" s="168"/>
      <c r="C73" s="168"/>
      <c r="D73" s="168"/>
      <c r="E73" s="168"/>
      <c r="F73" s="168"/>
      <c r="G73" s="168"/>
      <c r="H73" s="168"/>
      <c r="I73" s="168"/>
      <c r="J73" s="168"/>
      <c r="K73" s="168"/>
      <c r="L73" s="169"/>
    </row>
    <row r="74" spans="1:12">
      <c r="A74" s="167"/>
      <c r="B74" s="168"/>
      <c r="C74" s="168"/>
      <c r="D74" s="168"/>
      <c r="E74" s="168"/>
      <c r="F74" s="168"/>
      <c r="G74" s="168"/>
      <c r="H74" s="168"/>
      <c r="I74" s="168"/>
      <c r="J74" s="168"/>
      <c r="K74" s="168"/>
      <c r="L74" s="169"/>
    </row>
    <row r="75" spans="1:12">
      <c r="A75" s="167"/>
      <c r="B75" s="168"/>
      <c r="C75" s="168"/>
      <c r="D75" s="168"/>
      <c r="E75" s="168"/>
      <c r="F75" s="168"/>
      <c r="G75" s="168"/>
      <c r="H75" s="168"/>
      <c r="I75" s="168"/>
      <c r="J75" s="168"/>
      <c r="K75" s="168"/>
      <c r="L75" s="169"/>
    </row>
    <row r="76" spans="1:12">
      <c r="A76" s="167"/>
      <c r="B76" s="168"/>
      <c r="C76" s="168"/>
      <c r="D76" s="168"/>
      <c r="E76" s="168"/>
      <c r="F76" s="168"/>
      <c r="G76" s="168"/>
      <c r="H76" s="168"/>
      <c r="I76" s="168"/>
      <c r="J76" s="168"/>
      <c r="K76" s="168"/>
      <c r="L76" s="169"/>
    </row>
    <row r="77" spans="1:12">
      <c r="A77" s="167"/>
      <c r="B77" s="168"/>
      <c r="C77" s="168"/>
      <c r="D77" s="168"/>
      <c r="E77" s="168"/>
      <c r="F77" s="168"/>
      <c r="G77" s="168"/>
      <c r="H77" s="168"/>
      <c r="I77" s="168"/>
      <c r="J77" s="168"/>
      <c r="K77" s="168"/>
      <c r="L77" s="169"/>
    </row>
    <row r="78" spans="1:12">
      <c r="A78" s="167"/>
      <c r="B78" s="168"/>
      <c r="C78" s="168"/>
      <c r="D78" s="168"/>
      <c r="E78" s="168"/>
      <c r="F78" s="168"/>
      <c r="G78" s="168"/>
      <c r="H78" s="168"/>
      <c r="I78" s="168"/>
      <c r="J78" s="168"/>
      <c r="K78" s="168"/>
      <c r="L78" s="169"/>
    </row>
    <row r="79" spans="1:12">
      <c r="A79" s="167"/>
      <c r="B79" s="168"/>
      <c r="C79" s="168"/>
      <c r="D79" s="168"/>
      <c r="E79" s="168"/>
      <c r="F79" s="168"/>
      <c r="G79" s="168"/>
      <c r="H79" s="168"/>
      <c r="I79" s="168"/>
      <c r="J79" s="168"/>
      <c r="K79" s="168"/>
      <c r="L79" s="169"/>
    </row>
    <row r="80" spans="1:12">
      <c r="A80" s="167"/>
      <c r="B80" s="168"/>
      <c r="C80" s="168"/>
      <c r="D80" s="168"/>
      <c r="E80" s="168"/>
      <c r="F80" s="168"/>
      <c r="G80" s="168"/>
      <c r="H80" s="168"/>
      <c r="I80" s="168"/>
      <c r="J80" s="168"/>
      <c r="K80" s="168"/>
      <c r="L80" s="169"/>
    </row>
    <row r="81" spans="1:12">
      <c r="A81" s="167"/>
      <c r="B81" s="168"/>
      <c r="C81" s="168"/>
      <c r="D81" s="168"/>
      <c r="E81" s="168"/>
      <c r="F81" s="168"/>
      <c r="G81" s="168"/>
      <c r="H81" s="168"/>
      <c r="I81" s="168"/>
      <c r="J81" s="168"/>
      <c r="K81" s="168"/>
      <c r="L81" s="169"/>
    </row>
    <row r="82" spans="1:12">
      <c r="A82" s="167"/>
      <c r="B82" s="168"/>
      <c r="C82" s="168"/>
      <c r="D82" s="168"/>
      <c r="E82" s="168"/>
      <c r="F82" s="168"/>
      <c r="G82" s="168"/>
      <c r="H82" s="168"/>
      <c r="I82" s="168"/>
      <c r="J82" s="168"/>
      <c r="K82" s="168"/>
      <c r="L82" s="169"/>
    </row>
    <row r="83" spans="1:12">
      <c r="A83" s="167"/>
      <c r="B83" s="168"/>
      <c r="C83" s="168"/>
      <c r="D83" s="168"/>
      <c r="E83" s="168"/>
      <c r="F83" s="168"/>
      <c r="G83" s="168"/>
      <c r="H83" s="168"/>
      <c r="I83" s="168"/>
      <c r="J83" s="168"/>
      <c r="K83" s="168"/>
      <c r="L83" s="169"/>
    </row>
    <row r="84" spans="1:12">
      <c r="A84" s="167"/>
      <c r="B84" s="168"/>
      <c r="C84" s="168"/>
      <c r="D84" s="168"/>
      <c r="E84" s="168"/>
      <c r="F84" s="168"/>
      <c r="G84" s="168"/>
      <c r="H84" s="168"/>
      <c r="I84" s="168"/>
      <c r="J84" s="168"/>
      <c r="K84" s="168"/>
      <c r="L84" s="169"/>
    </row>
    <row r="85" spans="1:12">
      <c r="A85" s="167"/>
      <c r="B85" s="168"/>
      <c r="C85" s="168"/>
      <c r="D85" s="168"/>
      <c r="E85" s="168"/>
      <c r="F85" s="168"/>
      <c r="G85" s="168"/>
      <c r="H85" s="168"/>
      <c r="I85" s="168"/>
      <c r="J85" s="168"/>
      <c r="K85" s="168"/>
      <c r="L85" s="169"/>
    </row>
    <row r="86" spans="1:12">
      <c r="A86" s="167"/>
      <c r="B86" s="168"/>
      <c r="C86" s="168"/>
      <c r="D86" s="168"/>
      <c r="E86" s="168"/>
      <c r="F86" s="168"/>
      <c r="G86" s="168"/>
      <c r="H86" s="168"/>
      <c r="I86" s="168"/>
      <c r="J86" s="168"/>
      <c r="K86" s="168"/>
      <c r="L86" s="169"/>
    </row>
    <row r="87" spans="1:12">
      <c r="A87" s="167"/>
      <c r="B87" s="168"/>
      <c r="C87" s="168"/>
      <c r="D87" s="168"/>
      <c r="E87" s="168"/>
      <c r="F87" s="168"/>
      <c r="G87" s="168"/>
      <c r="H87" s="168"/>
      <c r="I87" s="168"/>
      <c r="J87" s="168"/>
      <c r="K87" s="168"/>
      <c r="L87" s="169"/>
    </row>
    <row r="88" spans="1:12">
      <c r="A88" s="167"/>
      <c r="B88" s="168"/>
      <c r="C88" s="168"/>
      <c r="D88" s="168"/>
      <c r="E88" s="168"/>
      <c r="F88" s="168"/>
      <c r="G88" s="168"/>
      <c r="H88" s="168"/>
      <c r="I88" s="168"/>
      <c r="J88" s="168"/>
      <c r="K88" s="168"/>
      <c r="L88" s="169"/>
    </row>
    <row r="89" spans="1:12">
      <c r="A89" s="167"/>
      <c r="B89" s="168"/>
      <c r="C89" s="168"/>
      <c r="D89" s="168"/>
      <c r="E89" s="168"/>
      <c r="F89" s="168"/>
      <c r="G89" s="168"/>
      <c r="H89" s="168"/>
      <c r="I89" s="168"/>
      <c r="J89" s="168"/>
      <c r="K89" s="168"/>
      <c r="L89" s="169"/>
    </row>
    <row r="90" spans="1:12">
      <c r="A90" s="167"/>
      <c r="B90" s="168"/>
      <c r="C90" s="168"/>
      <c r="D90" s="168"/>
      <c r="E90" s="168"/>
      <c r="F90" s="168"/>
      <c r="G90" s="168"/>
      <c r="H90" s="168"/>
      <c r="I90" s="168"/>
      <c r="J90" s="168"/>
      <c r="K90" s="168"/>
      <c r="L90" s="169"/>
    </row>
    <row r="91" spans="1:12">
      <c r="A91" s="167"/>
      <c r="B91" s="168"/>
      <c r="C91" s="168"/>
      <c r="D91" s="168"/>
      <c r="E91" s="168"/>
      <c r="F91" s="168"/>
      <c r="G91" s="168"/>
      <c r="H91" s="168"/>
      <c r="I91" s="168"/>
      <c r="J91" s="168"/>
      <c r="K91" s="168"/>
      <c r="L91" s="169"/>
    </row>
    <row r="92" spans="1:12">
      <c r="A92" s="167"/>
      <c r="B92" s="168"/>
      <c r="C92" s="168"/>
      <c r="D92" s="168"/>
      <c r="E92" s="168"/>
      <c r="F92" s="168"/>
      <c r="G92" s="168"/>
      <c r="H92" s="168"/>
      <c r="I92" s="168"/>
      <c r="J92" s="168"/>
      <c r="K92" s="168"/>
      <c r="L92" s="169"/>
    </row>
    <row r="93" spans="1:12">
      <c r="A93" s="167"/>
      <c r="B93" s="168"/>
      <c r="C93" s="168"/>
      <c r="D93" s="168"/>
      <c r="E93" s="168"/>
      <c r="F93" s="168"/>
      <c r="G93" s="168"/>
      <c r="H93" s="168"/>
      <c r="I93" s="168"/>
      <c r="J93" s="168"/>
      <c r="K93" s="168"/>
      <c r="L93" s="169"/>
    </row>
    <row r="94" spans="1:12">
      <c r="A94" s="167"/>
      <c r="B94" s="168"/>
      <c r="C94" s="168"/>
      <c r="D94" s="168"/>
      <c r="E94" s="168"/>
      <c r="F94" s="168"/>
      <c r="G94" s="168"/>
      <c r="H94" s="168"/>
      <c r="I94" s="168"/>
      <c r="J94" s="168"/>
      <c r="K94" s="168"/>
      <c r="L94" s="169"/>
    </row>
    <row r="95" spans="1:12">
      <c r="A95" s="167"/>
      <c r="B95" s="168"/>
      <c r="C95" s="168"/>
      <c r="D95" s="168"/>
      <c r="E95" s="168"/>
      <c r="F95" s="168"/>
      <c r="G95" s="168"/>
      <c r="H95" s="168"/>
      <c r="I95" s="168"/>
      <c r="J95" s="168"/>
      <c r="K95" s="168"/>
      <c r="L95" s="169"/>
    </row>
    <row r="96" spans="1:12">
      <c r="A96" s="167"/>
      <c r="B96" s="168"/>
      <c r="C96" s="168"/>
      <c r="D96" s="168"/>
      <c r="E96" s="168"/>
      <c r="F96" s="168"/>
      <c r="G96" s="168"/>
      <c r="H96" s="168"/>
      <c r="I96" s="168"/>
      <c r="J96" s="168"/>
      <c r="K96" s="168"/>
      <c r="L96" s="169"/>
    </row>
    <row r="97" spans="1:12">
      <c r="A97" s="167"/>
      <c r="B97" s="168"/>
      <c r="C97" s="168"/>
      <c r="D97" s="168"/>
      <c r="E97" s="168"/>
      <c r="F97" s="168"/>
      <c r="G97" s="168"/>
      <c r="H97" s="168"/>
      <c r="I97" s="168"/>
      <c r="J97" s="168"/>
      <c r="K97" s="168"/>
      <c r="L97" s="169"/>
    </row>
    <row r="98" spans="1:12">
      <c r="A98" s="167"/>
      <c r="B98" s="168"/>
      <c r="C98" s="168"/>
      <c r="D98" s="168"/>
      <c r="E98" s="168"/>
      <c r="F98" s="168"/>
      <c r="G98" s="168"/>
      <c r="H98" s="168"/>
      <c r="I98" s="168"/>
      <c r="J98" s="168"/>
      <c r="K98" s="168"/>
      <c r="L98" s="169"/>
    </row>
    <row r="99" spans="1:12">
      <c r="A99" s="167"/>
      <c r="B99" s="168"/>
      <c r="C99" s="168"/>
      <c r="D99" s="168"/>
      <c r="E99" s="168"/>
      <c r="F99" s="168"/>
      <c r="G99" s="168"/>
      <c r="H99" s="168"/>
      <c r="I99" s="168"/>
      <c r="J99" s="168"/>
      <c r="K99" s="168"/>
      <c r="L99" s="169"/>
    </row>
    <row r="100" spans="1:12">
      <c r="A100" s="167"/>
      <c r="B100" s="168"/>
      <c r="C100" s="168"/>
      <c r="D100" s="168"/>
      <c r="E100" s="168"/>
      <c r="F100" s="168"/>
      <c r="G100" s="168"/>
      <c r="H100" s="168"/>
      <c r="I100" s="168"/>
      <c r="J100" s="168"/>
      <c r="K100" s="168"/>
      <c r="L100" s="169"/>
    </row>
    <row r="101" spans="1:12">
      <c r="A101" s="167"/>
      <c r="B101" s="168"/>
      <c r="C101" s="168"/>
      <c r="D101" s="168"/>
      <c r="E101" s="168"/>
      <c r="F101" s="168"/>
      <c r="G101" s="168"/>
      <c r="H101" s="168"/>
      <c r="I101" s="168"/>
      <c r="J101" s="168"/>
      <c r="K101" s="168"/>
      <c r="L101" s="169"/>
    </row>
    <row r="102" spans="1:12">
      <c r="A102" s="167"/>
      <c r="B102" s="168"/>
      <c r="C102" s="168"/>
      <c r="D102" s="168"/>
      <c r="E102" s="168"/>
      <c r="F102" s="168"/>
      <c r="G102" s="168"/>
      <c r="H102" s="168"/>
      <c r="I102" s="168"/>
      <c r="J102" s="168"/>
      <c r="K102" s="168"/>
      <c r="L102" s="169"/>
    </row>
    <row r="103" spans="1:12" ht="20.25" customHeight="1">
      <c r="A103" s="372" t="s">
        <v>494</v>
      </c>
      <c r="B103" s="373"/>
      <c r="C103" s="373"/>
      <c r="D103" s="373"/>
      <c r="E103" s="373"/>
      <c r="F103" s="373"/>
      <c r="G103" s="373"/>
      <c r="H103" s="373"/>
      <c r="I103" s="373"/>
      <c r="J103" s="373"/>
      <c r="K103" s="373"/>
      <c r="L103" s="374"/>
    </row>
    <row r="104" spans="1:12" ht="20.25" customHeight="1">
      <c r="A104" s="167"/>
      <c r="B104" s="168"/>
      <c r="C104" s="168"/>
      <c r="D104" s="168"/>
      <c r="E104" s="168"/>
      <c r="F104" s="168"/>
      <c r="G104" s="168"/>
      <c r="H104" s="168"/>
      <c r="I104" s="168"/>
      <c r="J104" s="168"/>
      <c r="K104" s="168"/>
      <c r="L104" s="169"/>
    </row>
    <row r="105" spans="1:12">
      <c r="A105" s="167"/>
      <c r="B105" s="168"/>
      <c r="C105" s="168"/>
      <c r="D105" s="168"/>
      <c r="E105" s="168"/>
      <c r="F105" s="168"/>
      <c r="G105" s="168"/>
      <c r="H105" s="168"/>
      <c r="I105" s="168"/>
      <c r="J105" s="168"/>
      <c r="K105" s="168"/>
      <c r="L105" s="169"/>
    </row>
    <row r="106" spans="1:12">
      <c r="A106" s="167"/>
      <c r="B106" s="168"/>
      <c r="C106" s="168"/>
      <c r="D106" s="168"/>
      <c r="E106" s="168"/>
      <c r="F106" s="168"/>
      <c r="G106" s="168"/>
      <c r="H106" s="168"/>
      <c r="I106" s="168"/>
      <c r="J106" s="168"/>
      <c r="K106" s="168"/>
      <c r="L106" s="169"/>
    </row>
    <row r="107" spans="1:12">
      <c r="A107" s="167"/>
      <c r="B107" s="168"/>
      <c r="C107" s="168"/>
      <c r="D107" s="168"/>
      <c r="E107" s="168"/>
      <c r="F107" s="168"/>
      <c r="G107" s="168"/>
      <c r="H107" s="168"/>
      <c r="I107" s="168"/>
      <c r="J107" s="168"/>
      <c r="K107" s="168"/>
      <c r="L107" s="169"/>
    </row>
    <row r="108" spans="1:12">
      <c r="A108" s="167"/>
      <c r="B108" s="168"/>
      <c r="C108" s="168"/>
      <c r="D108" s="168"/>
      <c r="E108" s="168"/>
      <c r="F108" s="168"/>
      <c r="G108" s="168"/>
      <c r="H108" s="168"/>
      <c r="I108" s="168"/>
      <c r="J108" s="168"/>
      <c r="K108" s="168"/>
      <c r="L108" s="169"/>
    </row>
    <row r="109" spans="1:12">
      <c r="A109" s="167"/>
      <c r="B109" s="168"/>
      <c r="C109" s="168"/>
      <c r="D109" s="168"/>
      <c r="E109" s="168"/>
      <c r="F109" s="168"/>
      <c r="G109" s="168"/>
      <c r="H109" s="168"/>
      <c r="I109" s="168"/>
      <c r="J109" s="168"/>
      <c r="K109" s="168"/>
      <c r="L109" s="169"/>
    </row>
    <row r="110" spans="1:12">
      <c r="A110" s="167"/>
      <c r="B110" s="168"/>
      <c r="C110" s="168"/>
      <c r="D110" s="168"/>
      <c r="E110" s="168"/>
      <c r="F110" s="168"/>
      <c r="G110" s="168"/>
      <c r="H110" s="168"/>
      <c r="I110" s="168"/>
      <c r="J110" s="168"/>
      <c r="K110" s="168"/>
      <c r="L110" s="169"/>
    </row>
    <row r="111" spans="1:12">
      <c r="A111" s="167"/>
      <c r="B111" s="168"/>
      <c r="C111" s="168"/>
      <c r="D111" s="168"/>
      <c r="E111" s="168"/>
      <c r="F111" s="168"/>
      <c r="G111" s="168"/>
      <c r="H111" s="168"/>
      <c r="I111" s="168"/>
      <c r="J111" s="168"/>
      <c r="K111" s="168"/>
      <c r="L111" s="169"/>
    </row>
    <row r="112" spans="1:12">
      <c r="A112" s="167"/>
      <c r="B112" s="168"/>
      <c r="C112" s="168"/>
      <c r="D112" s="168"/>
      <c r="E112" s="168"/>
      <c r="F112" s="168"/>
      <c r="G112" s="168"/>
      <c r="H112" s="168"/>
      <c r="I112" s="168"/>
      <c r="J112" s="168"/>
      <c r="K112" s="168"/>
      <c r="L112" s="169"/>
    </row>
    <row r="113" spans="1:12">
      <c r="A113" s="167"/>
      <c r="B113" s="168"/>
      <c r="C113" s="168"/>
      <c r="D113" s="168"/>
      <c r="E113" s="168"/>
      <c r="F113" s="168"/>
      <c r="G113" s="168"/>
      <c r="H113" s="168"/>
      <c r="I113" s="168"/>
      <c r="J113" s="168"/>
      <c r="K113" s="168"/>
      <c r="L113" s="169"/>
    </row>
    <row r="114" spans="1:12">
      <c r="A114" s="167"/>
      <c r="B114" s="168"/>
      <c r="C114" s="168"/>
      <c r="D114" s="168"/>
      <c r="E114" s="168"/>
      <c r="F114" s="168"/>
      <c r="G114" s="168"/>
      <c r="H114" s="168"/>
      <c r="I114" s="168"/>
      <c r="J114" s="168"/>
      <c r="K114" s="168"/>
      <c r="L114" s="169"/>
    </row>
    <row r="115" spans="1:12">
      <c r="A115" s="167"/>
      <c r="B115" s="168"/>
      <c r="C115" s="168"/>
      <c r="D115" s="168"/>
      <c r="E115" s="168"/>
      <c r="F115" s="168"/>
      <c r="G115" s="168"/>
      <c r="H115" s="168"/>
      <c r="I115" s="168"/>
      <c r="J115" s="168"/>
      <c r="K115" s="168"/>
      <c r="L115" s="169"/>
    </row>
    <row r="116" spans="1:12">
      <c r="A116" s="167"/>
      <c r="B116" s="168"/>
      <c r="C116" s="168"/>
      <c r="D116" s="168"/>
      <c r="E116" s="168"/>
      <c r="F116" s="168"/>
      <c r="G116" s="168"/>
      <c r="H116" s="168"/>
      <c r="I116" s="168"/>
      <c r="J116" s="168"/>
      <c r="K116" s="168"/>
      <c r="L116" s="169"/>
    </row>
    <row r="117" spans="1:12">
      <c r="A117" s="167"/>
      <c r="B117" s="168"/>
      <c r="C117" s="168"/>
      <c r="D117" s="168"/>
      <c r="E117" s="168"/>
      <c r="F117" s="168"/>
      <c r="G117" s="168"/>
      <c r="H117" s="168"/>
      <c r="I117" s="168"/>
      <c r="J117" s="168"/>
      <c r="K117" s="168"/>
      <c r="L117" s="169"/>
    </row>
    <row r="118" spans="1:12">
      <c r="A118" s="167"/>
      <c r="B118" s="168"/>
      <c r="C118" s="168"/>
      <c r="D118" s="168"/>
      <c r="E118" s="168"/>
      <c r="F118" s="168"/>
      <c r="G118" s="168"/>
      <c r="H118" s="168"/>
      <c r="I118" s="168"/>
      <c r="J118" s="168"/>
      <c r="K118" s="168"/>
      <c r="L118" s="169"/>
    </row>
    <row r="119" spans="1:12">
      <c r="A119" s="167"/>
      <c r="B119" s="168"/>
      <c r="C119" s="168"/>
      <c r="D119" s="168"/>
      <c r="E119" s="168"/>
      <c r="F119" s="168"/>
      <c r="G119" s="168"/>
      <c r="H119" s="168"/>
      <c r="I119" s="168"/>
      <c r="J119" s="168"/>
      <c r="K119" s="168"/>
      <c r="L119" s="169"/>
    </row>
    <row r="120" spans="1:12">
      <c r="A120" s="167"/>
      <c r="B120" s="168"/>
      <c r="C120" s="168"/>
      <c r="D120" s="168"/>
      <c r="E120" s="168"/>
      <c r="F120" s="168"/>
      <c r="G120" s="168"/>
      <c r="H120" s="168"/>
      <c r="I120" s="168"/>
      <c r="J120" s="168"/>
      <c r="K120" s="168"/>
      <c r="L120" s="169"/>
    </row>
    <row r="121" spans="1:12">
      <c r="A121" s="167"/>
      <c r="B121" s="168"/>
      <c r="C121" s="168"/>
      <c r="D121" s="168"/>
      <c r="E121" s="168"/>
      <c r="F121" s="168"/>
      <c r="G121" s="168"/>
      <c r="H121" s="168"/>
      <c r="I121" s="168"/>
      <c r="J121" s="168"/>
      <c r="K121" s="168"/>
      <c r="L121" s="169"/>
    </row>
    <row r="122" spans="1:12" ht="36" customHeight="1" thickBot="1">
      <c r="A122" s="187"/>
      <c r="B122" s="188"/>
      <c r="C122" s="188"/>
      <c r="D122" s="188"/>
      <c r="E122" s="188"/>
      <c r="F122" s="188"/>
      <c r="G122" s="188"/>
      <c r="H122" s="188"/>
      <c r="I122" s="188"/>
      <c r="J122" s="188"/>
      <c r="K122" s="188"/>
      <c r="L122" s="189"/>
    </row>
    <row r="123" spans="1:12" ht="64.5" customHeight="1" thickBot="1">
      <c r="A123" s="346" t="s">
        <v>180</v>
      </c>
      <c r="B123" s="351" t="s">
        <v>498</v>
      </c>
      <c r="C123" s="351"/>
      <c r="D123" s="351"/>
      <c r="E123" s="351"/>
      <c r="F123" s="351"/>
      <c r="G123" s="351"/>
      <c r="H123" s="351"/>
      <c r="I123" s="351"/>
      <c r="J123" s="351"/>
      <c r="K123" s="351"/>
      <c r="L123" s="352"/>
    </row>
    <row r="124" spans="1:12">
      <c r="A124" s="336"/>
      <c r="B124" s="321"/>
      <c r="C124" s="321"/>
      <c r="D124" s="321"/>
      <c r="E124" s="321"/>
      <c r="F124" s="321"/>
      <c r="G124" s="321"/>
      <c r="H124" s="321"/>
      <c r="I124" s="321"/>
      <c r="J124" s="321"/>
      <c r="K124" s="321"/>
      <c r="L124" s="322"/>
    </row>
    <row r="125" spans="1:12">
      <c r="A125" s="167"/>
      <c r="B125" s="168"/>
      <c r="C125" s="168"/>
      <c r="D125" s="168"/>
      <c r="E125" s="168"/>
      <c r="F125" s="168"/>
      <c r="G125" s="168"/>
      <c r="H125" s="168"/>
      <c r="I125" s="168"/>
      <c r="J125" s="168"/>
      <c r="K125" s="168"/>
      <c r="L125" s="169"/>
    </row>
    <row r="126" spans="1:12">
      <c r="A126" s="167"/>
      <c r="B126" s="168"/>
      <c r="C126" s="168"/>
      <c r="D126" s="168"/>
      <c r="E126" s="168"/>
      <c r="F126" s="168"/>
      <c r="G126" s="168"/>
      <c r="H126" s="168"/>
      <c r="I126" s="168"/>
      <c r="J126" s="168"/>
      <c r="K126" s="168"/>
      <c r="L126" s="169"/>
    </row>
    <row r="127" spans="1:12">
      <c r="A127" s="167"/>
      <c r="B127" s="168"/>
      <c r="C127" s="168"/>
      <c r="D127" s="168"/>
      <c r="E127" s="168"/>
      <c r="F127" s="168"/>
      <c r="G127" s="168"/>
      <c r="H127" s="168"/>
      <c r="I127" s="168"/>
      <c r="J127" s="168"/>
      <c r="K127" s="168"/>
      <c r="L127" s="169"/>
    </row>
    <row r="128" spans="1:12">
      <c r="A128" s="167"/>
      <c r="B128" s="168"/>
      <c r="C128" s="168"/>
      <c r="D128" s="168"/>
      <c r="E128" s="168"/>
      <c r="F128" s="168"/>
      <c r="G128" s="168"/>
      <c r="H128" s="168"/>
      <c r="I128" s="168"/>
      <c r="J128" s="168"/>
      <c r="K128" s="168"/>
      <c r="L128" s="169"/>
    </row>
    <row r="129" spans="1:12">
      <c r="A129" s="167"/>
      <c r="B129" s="168"/>
      <c r="C129" s="168"/>
      <c r="D129" s="168"/>
      <c r="E129" s="168"/>
      <c r="F129" s="168"/>
      <c r="G129" s="168"/>
      <c r="H129" s="168"/>
      <c r="I129" s="168"/>
      <c r="J129" s="168"/>
      <c r="K129" s="168"/>
      <c r="L129" s="169"/>
    </row>
    <row r="130" spans="1:12">
      <c r="A130" s="167"/>
      <c r="B130" s="168"/>
      <c r="C130" s="168"/>
      <c r="D130" s="168"/>
      <c r="E130" s="168"/>
      <c r="F130" s="168"/>
      <c r="G130" s="168"/>
      <c r="H130" s="168"/>
      <c r="I130" s="168"/>
      <c r="J130" s="168"/>
      <c r="K130" s="168"/>
      <c r="L130" s="169"/>
    </row>
    <row r="131" spans="1:12">
      <c r="A131" s="167"/>
      <c r="B131" s="168"/>
      <c r="C131" s="168"/>
      <c r="D131" s="168"/>
      <c r="E131" s="168"/>
      <c r="F131" s="168"/>
      <c r="G131" s="168"/>
      <c r="H131" s="168"/>
      <c r="I131" s="168"/>
      <c r="J131" s="168"/>
      <c r="K131" s="168"/>
      <c r="L131" s="169"/>
    </row>
    <row r="132" spans="1:12">
      <c r="A132" s="167"/>
      <c r="B132" s="168"/>
      <c r="C132" s="168"/>
      <c r="D132" s="168"/>
      <c r="E132" s="168"/>
      <c r="F132" s="168"/>
      <c r="G132" s="168"/>
      <c r="H132" s="168"/>
      <c r="I132" s="168"/>
      <c r="J132" s="168"/>
      <c r="K132" s="168"/>
      <c r="L132" s="169"/>
    </row>
    <row r="133" spans="1:12">
      <c r="A133" s="167"/>
      <c r="B133" s="168"/>
      <c r="C133" s="168"/>
      <c r="D133" s="168"/>
      <c r="E133" s="168"/>
      <c r="F133" s="168"/>
      <c r="G133" s="168"/>
      <c r="H133" s="168"/>
      <c r="I133" s="168"/>
      <c r="J133" s="168"/>
      <c r="K133" s="168"/>
      <c r="L133" s="169"/>
    </row>
    <row r="134" spans="1:12">
      <c r="A134" s="167"/>
      <c r="B134" s="168"/>
      <c r="C134" s="168"/>
      <c r="D134" s="168"/>
      <c r="E134" s="168"/>
      <c r="F134" s="168"/>
      <c r="G134" s="168"/>
      <c r="H134" s="168"/>
      <c r="I134" s="168"/>
      <c r="J134" s="168"/>
      <c r="K134" s="168"/>
      <c r="L134" s="169"/>
    </row>
    <row r="135" spans="1:12">
      <c r="A135" s="167"/>
      <c r="B135" s="168"/>
      <c r="C135" s="168"/>
      <c r="D135" s="168"/>
      <c r="E135" s="168"/>
      <c r="F135" s="168"/>
      <c r="G135" s="168"/>
      <c r="H135" s="168"/>
      <c r="I135" s="168"/>
      <c r="J135" s="168"/>
      <c r="K135" s="168"/>
      <c r="L135" s="169"/>
    </row>
    <row r="136" spans="1:12">
      <c r="A136" s="167"/>
      <c r="B136" s="168"/>
      <c r="C136" s="168"/>
      <c r="D136" s="168"/>
      <c r="E136" s="168"/>
      <c r="F136" s="168"/>
      <c r="G136" s="168"/>
      <c r="H136" s="168"/>
      <c r="I136" s="168"/>
      <c r="J136" s="168"/>
      <c r="K136" s="168"/>
      <c r="L136" s="169"/>
    </row>
    <row r="137" spans="1:12">
      <c r="A137" s="167"/>
      <c r="B137" s="168"/>
      <c r="C137" s="168"/>
      <c r="D137" s="168"/>
      <c r="E137" s="168"/>
      <c r="F137" s="168"/>
      <c r="G137" s="168"/>
      <c r="H137" s="168"/>
      <c r="I137" s="168"/>
      <c r="J137" s="168"/>
      <c r="K137" s="168"/>
      <c r="L137" s="169"/>
    </row>
    <row r="138" spans="1:12">
      <c r="A138" s="167"/>
      <c r="B138" s="168"/>
      <c r="C138" s="168"/>
      <c r="D138" s="168"/>
      <c r="E138" s="168"/>
      <c r="F138" s="168"/>
      <c r="G138" s="168"/>
      <c r="H138" s="168"/>
      <c r="I138" s="168"/>
      <c r="J138" s="168"/>
      <c r="K138" s="168"/>
      <c r="L138" s="169"/>
    </row>
    <row r="139" spans="1:12">
      <c r="A139" s="167"/>
      <c r="B139" s="168"/>
      <c r="C139" s="168"/>
      <c r="D139" s="168"/>
      <c r="E139" s="168"/>
      <c r="F139" s="168"/>
      <c r="G139" s="168"/>
      <c r="H139" s="168"/>
      <c r="I139" s="168"/>
      <c r="J139" s="168"/>
      <c r="K139" s="168"/>
      <c r="L139" s="169"/>
    </row>
    <row r="140" spans="1:12">
      <c r="A140" s="167"/>
      <c r="B140" s="168"/>
      <c r="C140" s="168"/>
      <c r="D140" s="168"/>
      <c r="E140" s="168"/>
      <c r="F140" s="168"/>
      <c r="G140" s="168"/>
      <c r="H140" s="168"/>
      <c r="I140" s="168"/>
      <c r="J140" s="168"/>
      <c r="K140" s="168"/>
      <c r="L140" s="169"/>
    </row>
    <row r="141" spans="1:12">
      <c r="A141" s="167"/>
      <c r="B141" s="168"/>
      <c r="C141" s="168"/>
      <c r="D141" s="168"/>
      <c r="E141" s="168"/>
      <c r="F141" s="168"/>
      <c r="G141" s="168"/>
      <c r="H141" s="168"/>
      <c r="I141" s="168"/>
      <c r="J141" s="168"/>
      <c r="K141" s="168"/>
      <c r="L141" s="169"/>
    </row>
    <row r="142" spans="1:12">
      <c r="A142" s="167"/>
      <c r="B142" s="168"/>
      <c r="C142" s="168"/>
      <c r="D142" s="168"/>
      <c r="E142" s="168"/>
      <c r="F142" s="168"/>
      <c r="G142" s="168"/>
      <c r="H142" s="168"/>
      <c r="I142" s="168"/>
      <c r="J142" s="168"/>
      <c r="K142" s="168"/>
      <c r="L142" s="169"/>
    </row>
    <row r="143" spans="1:12">
      <c r="A143" s="167"/>
      <c r="B143" s="168"/>
      <c r="C143" s="168"/>
      <c r="D143" s="168"/>
      <c r="E143" s="168"/>
      <c r="F143" s="168"/>
      <c r="G143" s="168"/>
      <c r="H143" s="168"/>
      <c r="I143" s="168"/>
      <c r="J143" s="168"/>
      <c r="K143" s="168"/>
      <c r="L143" s="169"/>
    </row>
    <row r="144" spans="1:12">
      <c r="A144" s="167"/>
      <c r="B144" s="168"/>
      <c r="C144" s="168"/>
      <c r="D144" s="168"/>
      <c r="E144" s="168"/>
      <c r="F144" s="168"/>
      <c r="G144" s="168"/>
      <c r="H144" s="168"/>
      <c r="I144" s="168"/>
      <c r="J144" s="168"/>
      <c r="K144" s="168"/>
      <c r="L144" s="169"/>
    </row>
    <row r="145" spans="1:12">
      <c r="A145" s="167"/>
      <c r="B145" s="168"/>
      <c r="C145" s="168"/>
      <c r="D145" s="168"/>
      <c r="E145" s="168"/>
      <c r="F145" s="168"/>
      <c r="G145" s="168"/>
      <c r="H145" s="168"/>
      <c r="I145" s="168"/>
      <c r="J145" s="168"/>
      <c r="K145" s="168"/>
      <c r="L145" s="169"/>
    </row>
    <row r="146" spans="1:12">
      <c r="A146" s="167"/>
      <c r="B146" s="168"/>
      <c r="C146" s="168"/>
      <c r="D146" s="168"/>
      <c r="E146" s="168"/>
      <c r="F146" s="168"/>
      <c r="G146" s="168"/>
      <c r="H146" s="168"/>
      <c r="I146" s="168"/>
      <c r="J146" s="168"/>
      <c r="K146" s="168"/>
      <c r="L146" s="169"/>
    </row>
    <row r="147" spans="1:12">
      <c r="A147" s="167"/>
      <c r="B147" s="168"/>
      <c r="C147" s="168"/>
      <c r="D147" s="168"/>
      <c r="E147" s="168"/>
      <c r="F147" s="168"/>
      <c r="G147" s="168"/>
      <c r="H147" s="168"/>
      <c r="I147" s="168"/>
      <c r="J147" s="168"/>
      <c r="K147" s="168"/>
      <c r="L147" s="169"/>
    </row>
    <row r="148" spans="1:12" ht="17.25" customHeight="1" thickBot="1">
      <c r="A148" s="340"/>
      <c r="B148" s="339"/>
      <c r="C148" s="168"/>
      <c r="D148" s="168"/>
      <c r="E148" s="168"/>
      <c r="F148" s="168"/>
      <c r="G148" s="168"/>
      <c r="H148" s="168"/>
      <c r="I148" s="168"/>
      <c r="J148" s="168"/>
      <c r="K148" s="168"/>
      <c r="L148" s="168"/>
    </row>
    <row r="149" spans="1:12" ht="34" thickBot="1">
      <c r="A149" s="345" t="s">
        <v>181</v>
      </c>
      <c r="B149" s="341" t="s">
        <v>314</v>
      </c>
      <c r="C149" s="342"/>
      <c r="D149" s="342"/>
      <c r="E149" s="342"/>
      <c r="F149" s="342"/>
      <c r="G149" s="342"/>
      <c r="H149" s="342"/>
      <c r="I149" s="342"/>
      <c r="J149" s="342"/>
      <c r="K149" s="342"/>
      <c r="L149" s="343"/>
    </row>
    <row r="150" spans="1:12" ht="24" thickBot="1">
      <c r="A150" s="344"/>
      <c r="B150" s="344"/>
      <c r="C150" s="168"/>
      <c r="D150" s="168"/>
      <c r="E150" s="168"/>
      <c r="F150" s="168"/>
      <c r="G150" s="168"/>
      <c r="H150" s="168"/>
      <c r="I150" s="168"/>
      <c r="J150" s="168"/>
      <c r="K150" s="168"/>
      <c r="L150" s="168"/>
    </row>
    <row r="151" spans="1:12" ht="34" thickBot="1">
      <c r="A151" s="345" t="s">
        <v>182</v>
      </c>
      <c r="B151" s="341" t="s">
        <v>497</v>
      </c>
      <c r="C151" s="342"/>
      <c r="D151" s="342"/>
      <c r="E151" s="342"/>
      <c r="F151" s="342"/>
      <c r="G151" s="342"/>
      <c r="H151" s="342"/>
      <c r="I151" s="342"/>
      <c r="J151" s="342"/>
      <c r="K151" s="342"/>
      <c r="L151" s="343"/>
    </row>
    <row r="152" spans="1:12" ht="15" customHeight="1">
      <c r="A152" s="353" t="s">
        <v>482</v>
      </c>
      <c r="B152" s="353"/>
      <c r="C152" s="353"/>
      <c r="D152" s="353"/>
      <c r="E152" s="353"/>
      <c r="F152" s="353"/>
      <c r="G152" s="353"/>
      <c r="H152" s="353"/>
      <c r="I152" s="353"/>
      <c r="J152" s="353"/>
      <c r="K152" s="353"/>
      <c r="L152" s="353"/>
    </row>
    <row r="153" spans="1:12">
      <c r="A153" s="353"/>
      <c r="B153" s="353"/>
      <c r="C153" s="353"/>
      <c r="D153" s="353"/>
      <c r="E153" s="353"/>
      <c r="F153" s="353"/>
      <c r="G153" s="353"/>
      <c r="H153" s="353"/>
      <c r="I153" s="353"/>
      <c r="J153" s="353"/>
      <c r="K153" s="353"/>
      <c r="L153" s="353"/>
    </row>
    <row r="154" spans="1:12">
      <c r="A154" s="168"/>
      <c r="B154" s="168"/>
      <c r="C154" s="168"/>
      <c r="D154" s="168"/>
      <c r="E154" s="168"/>
      <c r="F154" s="168"/>
      <c r="G154" s="168"/>
      <c r="H154" s="168"/>
      <c r="I154" s="168"/>
      <c r="J154" s="168"/>
      <c r="K154" s="168"/>
      <c r="L154" s="168"/>
    </row>
    <row r="155" spans="1:12">
      <c r="A155" s="168"/>
      <c r="B155" s="168"/>
      <c r="C155" s="168"/>
      <c r="D155" s="168"/>
      <c r="E155" s="168"/>
      <c r="F155" s="168"/>
      <c r="G155" s="168"/>
      <c r="H155" s="168"/>
      <c r="I155" s="168"/>
      <c r="J155" s="168"/>
      <c r="K155" s="168"/>
      <c r="L155" s="168"/>
    </row>
    <row r="156" spans="1:12">
      <c r="A156" s="168"/>
      <c r="B156" s="168"/>
      <c r="C156" s="168"/>
      <c r="D156" s="168"/>
      <c r="E156" s="168"/>
      <c r="F156" s="168"/>
      <c r="G156" s="168"/>
      <c r="H156" s="168"/>
      <c r="I156" s="168"/>
      <c r="J156" s="168"/>
      <c r="K156" s="168"/>
      <c r="L156" s="168"/>
    </row>
    <row r="157" spans="1:12">
      <c r="A157" s="168"/>
      <c r="B157" s="168"/>
      <c r="C157" s="168"/>
      <c r="D157" s="168"/>
      <c r="E157" s="168"/>
      <c r="F157" s="168"/>
      <c r="G157" s="168"/>
      <c r="H157" s="168"/>
      <c r="I157" s="168"/>
      <c r="J157" s="168"/>
      <c r="K157" s="168"/>
      <c r="L157" s="168"/>
    </row>
    <row r="158" spans="1:12">
      <c r="A158" s="168"/>
      <c r="B158" s="168"/>
      <c r="C158" s="168"/>
      <c r="D158" s="168"/>
      <c r="E158" s="168"/>
      <c r="F158" s="168"/>
      <c r="G158" s="168"/>
      <c r="H158" s="168"/>
      <c r="I158" s="168"/>
      <c r="J158" s="168"/>
      <c r="K158" s="168"/>
      <c r="L158" s="168"/>
    </row>
    <row r="159" spans="1:12">
      <c r="A159" s="168"/>
      <c r="B159" s="168"/>
      <c r="C159" s="168"/>
      <c r="D159" s="168"/>
      <c r="E159" s="168"/>
      <c r="F159" s="168"/>
      <c r="G159" s="168"/>
      <c r="H159" s="168"/>
      <c r="I159" s="168"/>
      <c r="J159" s="168"/>
      <c r="K159" s="168"/>
      <c r="L159" s="168"/>
    </row>
    <row r="160" spans="1:12">
      <c r="A160" s="168"/>
      <c r="B160" s="168"/>
      <c r="C160" s="168"/>
      <c r="D160" s="168"/>
      <c r="E160" s="168"/>
      <c r="F160" s="168"/>
      <c r="G160" s="168"/>
      <c r="H160" s="168"/>
      <c r="I160" s="168"/>
      <c r="J160" s="168"/>
      <c r="K160" s="168"/>
      <c r="L160" s="168"/>
    </row>
    <row r="161" spans="1:12">
      <c r="A161" s="168"/>
      <c r="B161" s="168"/>
      <c r="C161" s="168"/>
      <c r="D161" s="168"/>
      <c r="E161" s="168"/>
      <c r="F161" s="168"/>
      <c r="G161" s="168"/>
      <c r="H161" s="168"/>
      <c r="I161" s="168"/>
      <c r="J161" s="168"/>
      <c r="K161" s="168"/>
      <c r="L161" s="168"/>
    </row>
    <row r="162" spans="1:12">
      <c r="A162" s="168"/>
      <c r="B162" s="168"/>
      <c r="C162" s="168"/>
      <c r="D162" s="168"/>
      <c r="E162" s="168"/>
      <c r="F162" s="168"/>
      <c r="G162" s="168"/>
      <c r="H162" s="168"/>
      <c r="I162" s="168"/>
      <c r="J162" s="168"/>
      <c r="K162" s="168"/>
      <c r="L162" s="168"/>
    </row>
  </sheetData>
  <sheetProtection algorithmName="SHA-512" hashValue="2z4EXNuuhuQEvl0GWkuzllxYa8KAipBDqlLWBaM4E0s9N9nT1AWb8YfV/+y/ppDidJHNPSxsYA1Ku4v6Aoly7A==" saltValue="2oTqs24uAzM6xY2WEUSAAw==" spinCount="100000" sheet="1" objects="1" scenarios="1"/>
  <mergeCells count="14">
    <mergeCell ref="A11:L11"/>
    <mergeCell ref="A1:L1"/>
    <mergeCell ref="A2:L2"/>
    <mergeCell ref="B3:L3"/>
    <mergeCell ref="A4:K4"/>
    <mergeCell ref="A10:L10"/>
    <mergeCell ref="B123:L123"/>
    <mergeCell ref="A152:L153"/>
    <mergeCell ref="A12:L12"/>
    <mergeCell ref="A43:L43"/>
    <mergeCell ref="A45:A46"/>
    <mergeCell ref="B45:L46"/>
    <mergeCell ref="A47:L48"/>
    <mergeCell ref="A103:L103"/>
  </mergeCells>
  <pageMargins left="0.70866141732283472" right="0.70866141732283472" top="0.74803149606299213" bottom="0.74803149606299213" header="0.31496062992125984" footer="0.31496062992125984"/>
  <pageSetup scale="53" fitToHeight="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00FF00"/>
  </sheetPr>
  <dimension ref="A1:U92"/>
  <sheetViews>
    <sheetView showGridLines="0" zoomScale="85" zoomScaleNormal="85" zoomScaleSheetLayoutView="80" workbookViewId="0">
      <selection activeCell="G14" sqref="G14"/>
    </sheetView>
  </sheetViews>
  <sheetFormatPr baseColWidth="10" defaultColWidth="11.453125" defaultRowHeight="12.5"/>
  <cols>
    <col min="1" max="1" width="2" style="67" customWidth="1"/>
    <col min="2" max="2" width="5.1796875" style="67" customWidth="1"/>
    <col min="3" max="3" width="8.54296875" style="67" customWidth="1"/>
    <col min="4" max="4" width="10.81640625" style="67" customWidth="1"/>
    <col min="5" max="5" width="6.7265625" style="67" customWidth="1"/>
    <col min="6" max="6" width="4.453125" style="67" customWidth="1"/>
    <col min="7" max="7" width="8.7265625" style="67" customWidth="1"/>
    <col min="8" max="8" width="10.26953125" style="67" customWidth="1"/>
    <col min="9" max="9" width="21.54296875" style="67" customWidth="1"/>
    <col min="10" max="10" width="5.81640625" style="67" customWidth="1"/>
    <col min="11" max="11" width="6.7265625" style="67" customWidth="1"/>
    <col min="12" max="12" width="7.453125" style="67" customWidth="1"/>
    <col min="13" max="13" width="15.453125" style="67" customWidth="1"/>
    <col min="14" max="14" width="16.26953125" style="67" customWidth="1"/>
    <col min="15" max="15" width="6.7265625" style="67" customWidth="1"/>
    <col min="16" max="16" width="5.453125" style="67" customWidth="1"/>
    <col min="17" max="17" width="3" style="67" customWidth="1"/>
    <col min="18" max="18" width="4.26953125" style="67" customWidth="1"/>
    <col min="19" max="16384" width="11.453125" style="67"/>
  </cols>
  <sheetData>
    <row r="1" spans="1:21" ht="9" customHeight="1">
      <c r="A1" s="64"/>
      <c r="B1" s="65"/>
      <c r="C1" s="65"/>
      <c r="D1" s="65"/>
      <c r="E1" s="65"/>
      <c r="F1" s="65"/>
      <c r="G1" s="65"/>
      <c r="H1" s="65"/>
      <c r="I1" s="65"/>
      <c r="J1" s="65"/>
      <c r="K1" s="65"/>
      <c r="L1" s="65"/>
      <c r="M1" s="65"/>
      <c r="N1" s="65"/>
      <c r="O1" s="65"/>
      <c r="P1" s="65"/>
      <c r="Q1" s="65"/>
      <c r="R1" s="66"/>
    </row>
    <row r="2" spans="1:21">
      <c r="A2" s="68"/>
      <c r="B2" s="69"/>
      <c r="C2" s="69"/>
      <c r="D2" s="69"/>
      <c r="E2" s="69"/>
      <c r="F2" s="69"/>
      <c r="G2" s="69"/>
      <c r="H2" s="69"/>
      <c r="I2" s="69"/>
      <c r="J2" s="69"/>
      <c r="K2" s="69"/>
      <c r="L2" s="69"/>
      <c r="M2" s="69"/>
      <c r="N2" s="69"/>
      <c r="O2" s="69"/>
      <c r="P2" s="69"/>
      <c r="Q2" s="69"/>
      <c r="R2" s="70" t="s">
        <v>501</v>
      </c>
    </row>
    <row r="3" spans="1:21">
      <c r="A3" s="68"/>
      <c r="B3" s="69"/>
      <c r="C3" s="69"/>
      <c r="D3" s="69"/>
      <c r="E3" s="69"/>
      <c r="F3" s="69"/>
      <c r="G3" s="69"/>
      <c r="H3" s="69"/>
      <c r="I3" s="69"/>
      <c r="J3" s="69"/>
      <c r="K3" s="69"/>
      <c r="L3" s="69"/>
      <c r="M3" s="69"/>
      <c r="N3" s="69"/>
      <c r="O3" s="69"/>
      <c r="P3" s="69"/>
      <c r="Q3" s="69"/>
      <c r="R3" s="70"/>
    </row>
    <row r="4" spans="1:21" ht="6" customHeight="1">
      <c r="A4" s="71"/>
      <c r="R4" s="72"/>
    </row>
    <row r="5" spans="1:21" ht="15.5">
      <c r="A5" s="71"/>
      <c r="C5" s="115" t="s">
        <v>257</v>
      </c>
      <c r="D5" s="116"/>
      <c r="E5" s="116"/>
      <c r="F5" s="116"/>
      <c r="G5" s="116"/>
      <c r="I5" s="392" t="s">
        <v>315</v>
      </c>
      <c r="J5" s="393"/>
      <c r="K5" s="393"/>
      <c r="L5" s="393"/>
      <c r="M5" s="393"/>
      <c r="N5" s="393"/>
      <c r="O5" s="393"/>
      <c r="P5" s="394"/>
      <c r="R5" s="72"/>
    </row>
    <row r="6" spans="1:21" ht="14">
      <c r="A6" s="71"/>
      <c r="C6" s="117" t="s">
        <v>312</v>
      </c>
      <c r="D6" s="118" t="str">
        <f>IF(C7="US","State / Zip Code",IF(C7="CA","Province / Code Postal","Region"))</f>
        <v>Province / Code Postal</v>
      </c>
      <c r="E6" s="118"/>
      <c r="F6" s="118"/>
      <c r="G6" s="118"/>
      <c r="I6" s="395"/>
      <c r="J6" s="396"/>
      <c r="K6" s="396"/>
      <c r="L6" s="396"/>
      <c r="M6" s="396"/>
      <c r="N6" s="396"/>
      <c r="O6" s="396"/>
      <c r="P6" s="397"/>
      <c r="R6" s="72"/>
    </row>
    <row r="7" spans="1:21" ht="18">
      <c r="A7" s="71"/>
      <c r="C7" s="119" t="s">
        <v>1</v>
      </c>
      <c r="D7" s="389" t="s">
        <v>211</v>
      </c>
      <c r="E7" s="390"/>
      <c r="F7" s="390"/>
      <c r="G7" s="391"/>
      <c r="I7" s="398"/>
      <c r="J7" s="399"/>
      <c r="K7" s="399"/>
      <c r="L7" s="399"/>
      <c r="M7" s="399"/>
      <c r="N7" s="399"/>
      <c r="O7" s="399"/>
      <c r="P7" s="400"/>
      <c r="R7" s="72"/>
    </row>
    <row r="8" spans="1:21" ht="6" customHeight="1">
      <c r="A8" s="71"/>
      <c r="B8" s="73"/>
      <c r="C8" s="73"/>
      <c r="D8" s="73"/>
      <c r="E8" s="73"/>
      <c r="F8" s="73"/>
      <c r="G8" s="73"/>
      <c r="R8" s="72"/>
    </row>
    <row r="9" spans="1:21" ht="18.75" customHeight="1">
      <c r="A9" s="71"/>
      <c r="B9" s="74" t="s">
        <v>276</v>
      </c>
      <c r="C9" s="75"/>
      <c r="D9" s="75"/>
      <c r="E9" s="75"/>
      <c r="F9" s="75"/>
      <c r="G9" s="75"/>
      <c r="H9" s="75"/>
      <c r="I9" s="210" t="s">
        <v>316</v>
      </c>
      <c r="J9" s="76"/>
      <c r="K9" s="76"/>
      <c r="L9" s="76"/>
      <c r="M9" s="76"/>
      <c r="N9" s="77"/>
      <c r="O9" s="211" t="s">
        <v>317</v>
      </c>
      <c r="P9" s="78"/>
      <c r="Q9" s="79"/>
      <c r="R9" s="72"/>
      <c r="U9" s="199"/>
    </row>
    <row r="10" spans="1:21" ht="14">
      <c r="A10" s="71"/>
      <c r="B10" s="80" t="s">
        <v>318</v>
      </c>
      <c r="C10" s="81"/>
      <c r="D10" s="81"/>
      <c r="E10" s="81"/>
      <c r="F10" s="81"/>
      <c r="G10" s="81"/>
      <c r="H10" s="81"/>
      <c r="I10" s="82" t="s">
        <v>319</v>
      </c>
      <c r="J10" s="81" t="s">
        <v>320</v>
      </c>
      <c r="K10" s="81"/>
      <c r="L10" s="81"/>
      <c r="M10" s="81"/>
      <c r="N10" s="120" t="s">
        <v>321</v>
      </c>
      <c r="O10" s="212" t="s">
        <v>89</v>
      </c>
      <c r="P10" s="81"/>
      <c r="Q10" s="83"/>
      <c r="R10" s="72"/>
    </row>
    <row r="11" spans="1:21" ht="14">
      <c r="A11" s="71"/>
      <c r="B11" s="84" t="s">
        <v>0</v>
      </c>
      <c r="C11" s="113" t="s">
        <v>126</v>
      </c>
      <c r="D11" s="85"/>
      <c r="E11" s="85"/>
      <c r="F11" s="85"/>
      <c r="G11" s="85"/>
      <c r="H11" s="85"/>
      <c r="I11" s="86" t="str">
        <f>IFERROR(IF(B11="","",VLOOKUP(INDEX('LTL Matrix'!$B$4:$AO$394,MATCH(CONCATENATE($C$7,$D$7),'LTL Matrix'!$B$4:$B$394,0),MATCH(ROUTING!B11,'LTL Matrix'!$B$4:$AO$4,0)),Settings!$F$6:$H$40,2,FALSE)),"Error")</f>
        <v>Fedex Freight</v>
      </c>
      <c r="J11" s="87" t="str">
        <f>IFERROR(IF(B11="","",VLOOKUP(INDEX('LTL Matrix'!$B$4:$AO$394,MATCH(CONCATENATE($C$7,$D$7),'LTL Matrix'!$B$4:$B$394,0),MATCH(ROUTING!B11,'LTL Matrix'!$B$4:$AO$4,0)),Settings!$F$6:$H$40,3,FALSE)),"Error")</f>
        <v>800-463-3339</v>
      </c>
      <c r="K11" s="87"/>
      <c r="L11" s="87"/>
      <c r="M11" s="87"/>
      <c r="N11" s="88" t="str">
        <f>IFERROR(IF(B11="","",VLOOKUP(INDEX('LTL Matrix'!$B$4:$AO$394,MATCH(CONCATENATE($C$7,$D$7),'LTL Matrix'!$B$4:$B$394,0),MATCH(ROUTING!B11,'LTL Matrix'!$B$4:$AO$4,0)),Settings!$F$6:$I$40,4,FALSE)),"Error")</f>
        <v>Max. 16'</v>
      </c>
      <c r="O11" s="89" t="str">
        <f>IFERROR(IF(B11="","",INDEX('Parcels &lt; 150 Lbs Matrix'!$B$4:$AO$394,MATCH(CONCATENATE($C$7,$D$7),'Parcels &lt; 150 Lbs Matrix'!$B$4:$B$394,0),MATCH(ROUTING!B11,'Parcels &lt; 150 Lbs Matrix'!$B$4:$AO$4,0))),"Error")</f>
        <v>FedEx</v>
      </c>
      <c r="P11" s="89"/>
      <c r="Q11" s="90"/>
      <c r="R11" s="72"/>
    </row>
    <row r="12" spans="1:21" ht="14">
      <c r="A12" s="71"/>
      <c r="B12" s="91" t="s">
        <v>1</v>
      </c>
      <c r="C12" s="114" t="s">
        <v>121</v>
      </c>
      <c r="D12" s="92"/>
      <c r="E12" s="92"/>
      <c r="F12" s="92"/>
      <c r="G12" s="92"/>
      <c r="H12" s="92"/>
      <c r="I12" s="86" t="str">
        <f>IFERROR(IF(B12="","",VLOOKUP(INDEX('LTL Matrix'!$B$4:$AO$394,MATCH(CONCATENATE($C$7,$D$7),'LTL Matrix'!$B$4:$B$394,0),MATCH(ROUTING!B12,'LTL Matrix'!$B$4:$AO$4,0)),Settings!$F$6:$H$40,2,FALSE)),"Error")</f>
        <v>Fedex Freight</v>
      </c>
      <c r="J12" s="94" t="str">
        <f>IFERROR(IF(B12="","",VLOOKUP(INDEX('LTL Matrix'!$B$4:$AO$394,MATCH(CONCATENATE($C$7,$D$7),'LTL Matrix'!$B$4:$B$394,0),MATCH(ROUTING!B12,'LTL Matrix'!$B$4:$AO$4,0)),Settings!$F$6:$H$40,3,FALSE)),"Error")</f>
        <v>800-463-3339</v>
      </c>
      <c r="K12" s="94"/>
      <c r="L12" s="94"/>
      <c r="M12" s="94"/>
      <c r="N12" s="95" t="str">
        <f>IFERROR(IF(B12="","",VLOOKUP(INDEX('LTL Matrix'!$B$4:$AO$394,MATCH(CONCATENATE($C$7,$D$7),'LTL Matrix'!$B$4:$B$394,0),MATCH(ROUTING!B12,'LTL Matrix'!$B$4:$AO$4,0)),Settings!$F$6:$I$40,4,FALSE)),"Error")</f>
        <v>Max. 16'</v>
      </c>
      <c r="O12" s="96" t="str">
        <f>IFERROR(IF(B12="","",INDEX('Parcels &lt; 150 Lbs Matrix'!$B$4:$AO$394,MATCH(CONCATENATE($C$7,$D$7),'Parcels &lt; 150 Lbs Matrix'!$B$4:$B$394,0),MATCH(ROUTING!B12,'Parcels &lt; 150 Lbs Matrix'!$B$4:$AO$4,0))),"Error")</f>
        <v>FedEx</v>
      </c>
      <c r="P12" s="96"/>
      <c r="Q12" s="97"/>
      <c r="R12" s="72"/>
    </row>
    <row r="13" spans="1:21" ht="14">
      <c r="A13" s="71"/>
      <c r="B13" s="84" t="s">
        <v>2</v>
      </c>
      <c r="C13" s="113" t="s">
        <v>130</v>
      </c>
      <c r="D13" s="85"/>
      <c r="E13" s="85"/>
      <c r="F13" s="85"/>
      <c r="G13" s="85"/>
      <c r="H13" s="85"/>
      <c r="I13" s="86" t="str">
        <f>IFERROR(IF(B13="","",VLOOKUP(INDEX('LTL Matrix'!$B$4:$AO$394,MATCH(CONCATENATE($C$7,$D$7),'LTL Matrix'!$B$4:$B$394,0),MATCH(ROUTING!B13,'LTL Matrix'!$B$4:$AO$4,0)),Settings!$F$6:$H$40,2,FALSE)),"Error")</f>
        <v>Fedex Freight</v>
      </c>
      <c r="J13" s="87" t="str">
        <f>IFERROR(IF(B13="","",VLOOKUP(INDEX('LTL Matrix'!$B$4:$AO$394,MATCH(CONCATENATE($C$7,$D$7),'LTL Matrix'!$B$4:$B$394,0),MATCH(ROUTING!B13,'LTL Matrix'!$B$4:$AO$4,0)),Settings!$F$6:$H$40,3,FALSE)),"Error")</f>
        <v>800-463-3339</v>
      </c>
      <c r="K13" s="87"/>
      <c r="L13" s="87"/>
      <c r="M13" s="87"/>
      <c r="N13" s="88" t="str">
        <f>IFERROR(IF(B13="","",VLOOKUP(INDEX('LTL Matrix'!$B$4:$AO$394,MATCH(CONCATENATE($C$7,$D$7),'LTL Matrix'!$B$4:$B$394,0),MATCH(ROUTING!B13,'LTL Matrix'!$B$4:$AO$4,0)),Settings!$F$6:$I$40,4,FALSE)),"Error")</f>
        <v>Max. 16'</v>
      </c>
      <c r="O13" s="89" t="str">
        <f>IFERROR(IF(B13="","",INDEX('Parcels &lt; 150 Lbs Matrix'!$B$4:$AO$394,MATCH(CONCATENATE($C$7,$D$7),'Parcels &lt; 150 Lbs Matrix'!$B$4:$B$394,0),MATCH(ROUTING!B13,'Parcels &lt; 150 Lbs Matrix'!$B$4:$AO$4,0))),"Error")</f>
        <v>FedEx</v>
      </c>
      <c r="P13" s="89"/>
      <c r="Q13" s="90"/>
      <c r="R13" s="72"/>
    </row>
    <row r="14" spans="1:21" ht="14">
      <c r="A14" s="71"/>
      <c r="B14" s="91" t="s">
        <v>186</v>
      </c>
      <c r="C14" s="114"/>
      <c r="D14" s="92"/>
      <c r="E14" s="92"/>
      <c r="F14" s="92"/>
      <c r="G14" s="92"/>
      <c r="H14" s="92"/>
      <c r="I14" s="93" t="str">
        <f>IFERROR(IF(B14="","",VLOOKUP(INDEX('LTL Matrix'!$B$4:$AO$394,MATCH(CONCATENATE($C$7,$D$7),'LTL Matrix'!$B$4:$B$394,0),MATCH(ROUTING!B14,'LTL Matrix'!$B$4:$AO$4,0)),Settings!$F$6:$H$40,2,FALSE)),"Error")</f>
        <v>Fedex Freight</v>
      </c>
      <c r="J14" s="94" t="str">
        <f>IFERROR(IF(B14="","",VLOOKUP(INDEX('LTL Matrix'!$B$4:$AO$394,MATCH(CONCATENATE($C$7,$D$7),'LTL Matrix'!$B$4:$B$394,0),MATCH(ROUTING!B14,'LTL Matrix'!$B$4:$AO$4,0)),Settings!$F$6:$H$40,3,FALSE)),"Error")</f>
        <v>800-463-3339</v>
      </c>
      <c r="K14" s="94"/>
      <c r="L14" s="94"/>
      <c r="M14" s="94"/>
      <c r="N14" s="95" t="str">
        <f>IFERROR(IF(B14="","",VLOOKUP(INDEX('LTL Matrix'!$B$4:$AO$394,MATCH(CONCATENATE($C$7,$D$7),'LTL Matrix'!$B$4:$B$394,0),MATCH(ROUTING!B14,'LTL Matrix'!$B$4:$AO$4,0)),Settings!$F$6:$I$40,4,FALSE)),"Error")</f>
        <v>Max. 16'</v>
      </c>
      <c r="O14" s="96" t="str">
        <f>IFERROR(IF(B14="","",INDEX('Parcels &lt; 150 Lbs Matrix'!$B$4:$AO$394,MATCH(CONCATENATE($C$7,$D$7),'Parcels &lt; 150 Lbs Matrix'!$B$4:$B$394,0),MATCH(ROUTING!B14,'Parcels &lt; 150 Lbs Matrix'!$B$4:$AO$4,0))),"Error")</f>
        <v>FedEx</v>
      </c>
      <c r="P14" s="96"/>
      <c r="Q14" s="97"/>
      <c r="R14" s="72"/>
    </row>
    <row r="15" spans="1:21" ht="14">
      <c r="A15" s="71"/>
      <c r="B15" s="84" t="s">
        <v>187</v>
      </c>
      <c r="C15" s="113"/>
      <c r="D15" s="85"/>
      <c r="E15" s="85"/>
      <c r="F15" s="85"/>
      <c r="G15" s="85"/>
      <c r="H15" s="85"/>
      <c r="I15" s="86" t="str">
        <f>IFERROR(IF(B15="","",VLOOKUP(INDEX('LTL Matrix'!$B$4:$AO$394,MATCH(CONCATENATE($C$7,$D$7),'LTL Matrix'!$B$4:$B$394,0),MATCH(ROUTING!B15,'LTL Matrix'!$B$4:$AO$4,0)),Settings!$F$6:$H$40,2,FALSE)),"Error")</f>
        <v>Fedex Freight</v>
      </c>
      <c r="J15" s="87" t="str">
        <f>IFERROR(IF(B15="","",VLOOKUP(INDEX('LTL Matrix'!$B$4:$AO$394,MATCH(CONCATENATE($C$7,$D$7),'LTL Matrix'!$B$4:$B$394,0),MATCH(ROUTING!B15,'LTL Matrix'!$B$4:$AO$4,0)),Settings!$F$6:$H$40,3,FALSE)),"Error")</f>
        <v>800-463-3339</v>
      </c>
      <c r="K15" s="87"/>
      <c r="L15" s="87"/>
      <c r="M15" s="87"/>
      <c r="N15" s="88" t="str">
        <f>IFERROR(IF(B15="","",VLOOKUP(INDEX('LTL Matrix'!$B$4:$AO$394,MATCH(CONCATENATE($C$7,$D$7),'LTL Matrix'!$B$4:$B$394,0),MATCH(ROUTING!B15,'LTL Matrix'!$B$4:$AO$4,0)),Settings!$F$6:$I$40,4,FALSE)),"Error")</f>
        <v>Max. 16'</v>
      </c>
      <c r="O15" s="89" t="str">
        <f>IFERROR(IF(B15="","",INDEX('Parcels &lt; 150 Lbs Matrix'!$B$4:$AO$394,MATCH(CONCATENATE($C$7,$D$7),'Parcels &lt; 150 Lbs Matrix'!$B$4:$B$394,0),MATCH(ROUTING!B15,'Parcels &lt; 150 Lbs Matrix'!$B$4:$AO$4,0))),"Error")</f>
        <v>FedEx</v>
      </c>
      <c r="P15" s="89"/>
      <c r="Q15" s="90"/>
      <c r="R15" s="72"/>
    </row>
    <row r="16" spans="1:21" ht="14">
      <c r="A16" s="71"/>
      <c r="B16" s="91" t="s">
        <v>42</v>
      </c>
      <c r="C16" s="114" t="s">
        <v>152</v>
      </c>
      <c r="D16" s="92"/>
      <c r="E16" s="92"/>
      <c r="F16" s="92"/>
      <c r="G16" s="92"/>
      <c r="H16" s="92"/>
      <c r="I16" s="93" t="str">
        <f>IFERROR(IF(B16="","",VLOOKUP(INDEX('LTL Matrix'!$B$4:$AO$394,MATCH(CONCATENATE($C$7,$D$7),'LTL Matrix'!$B$4:$B$394,0),MATCH(ROUTING!B16,'LTL Matrix'!$B$4:$AO$4,0)),Settings!$F$6:$H$40,2,FALSE)),"Error")</f>
        <v>Fedex Freight</v>
      </c>
      <c r="J16" s="94" t="str">
        <f>IFERROR(IF(B16="","",VLOOKUP(INDEX('LTL Matrix'!$B$4:$AO$394,MATCH(CONCATENATE($C$7,$D$7),'LTL Matrix'!$B$4:$B$394,0),MATCH(ROUTING!B16,'LTL Matrix'!$B$4:$AO$4,0)),Settings!$F$6:$H$40,3,FALSE)),"Error")</f>
        <v>800-463-3339</v>
      </c>
      <c r="K16" s="94"/>
      <c r="L16" s="94"/>
      <c r="M16" s="94"/>
      <c r="N16" s="95" t="str">
        <f>IFERROR(IF(B16="","",VLOOKUP(INDEX('LTL Matrix'!$B$4:$AO$394,MATCH(CONCATENATE($C$7,$D$7),'LTL Matrix'!$B$4:$B$394,0),MATCH(ROUTING!B16,'LTL Matrix'!$B$4:$AO$4,0)),Settings!$F$6:$I$40,4,FALSE)),"Error")</f>
        <v>Max. 16'</v>
      </c>
      <c r="O16" s="96" t="str">
        <f>IFERROR(IF(B16="","",INDEX('Parcels &lt; 150 Lbs Matrix'!$B$4:$AO$394,MATCH(CONCATENATE($C$7,$D$7),'Parcels &lt; 150 Lbs Matrix'!$B$4:$B$394,0),MATCH(ROUTING!B16,'Parcels &lt; 150 Lbs Matrix'!$B$4:$AO$4,0))),"Error")</f>
        <v>FedEx</v>
      </c>
      <c r="P16" s="96"/>
      <c r="Q16" s="97"/>
      <c r="R16" s="72"/>
    </row>
    <row r="17" spans="1:21" ht="14">
      <c r="A17" s="71"/>
      <c r="B17" s="84" t="s">
        <v>46</v>
      </c>
      <c r="C17" s="113" t="s">
        <v>277</v>
      </c>
      <c r="D17" s="85"/>
      <c r="E17" s="85"/>
      <c r="F17" s="85"/>
      <c r="G17" s="85"/>
      <c r="H17" s="85"/>
      <c r="I17" s="86" t="str">
        <f>IFERROR(IF(B17="","",VLOOKUP(INDEX('LTL Matrix'!$B$4:$AO$394,MATCH(CONCATENATE($C$7,$D$7),'LTL Matrix'!$B$4:$B$394,0),MATCH(ROUTING!B17,'LTL Matrix'!$B$4:$AO$4,0)),Settings!$F$6:$H$40,2,FALSE)),"Error")</f>
        <v>Fedex Freight</v>
      </c>
      <c r="J17" s="87" t="str">
        <f>IFERROR(IF(B17="","",VLOOKUP(INDEX('LTL Matrix'!$B$4:$AO$394,MATCH(CONCATENATE($C$7,$D$7),'LTL Matrix'!$B$4:$B$394,0),MATCH(ROUTING!B17,'LTL Matrix'!$B$4:$AO$4,0)),Settings!$F$6:$H$40,3,FALSE)),"Error")</f>
        <v>800-463-3339</v>
      </c>
      <c r="K17" s="87"/>
      <c r="L17" s="87"/>
      <c r="M17" s="87"/>
      <c r="N17" s="88" t="str">
        <f>IFERROR(IF(B17="","",VLOOKUP(INDEX('LTL Matrix'!$B$4:$AO$394,MATCH(CONCATENATE($C$7,$D$7),'LTL Matrix'!$B$4:$B$394,0),MATCH(ROUTING!B17,'LTL Matrix'!$B$4:$AO$4,0)),Settings!$F$6:$I$40,4,FALSE)),"Error")</f>
        <v>Max. 16'</v>
      </c>
      <c r="O17" s="89" t="str">
        <f>IFERROR(IF(B17="","",INDEX('Parcels &lt; 150 Lbs Matrix'!$B$4:$AO$394,MATCH(CONCATENATE($C$7,$D$7),'Parcels &lt; 150 Lbs Matrix'!$B$4:$B$394,0),MATCH(ROUTING!B17,'Parcels &lt; 150 Lbs Matrix'!$B$4:$AO$4,0))),"Error")</f>
        <v>FedEx</v>
      </c>
      <c r="P17" s="89"/>
      <c r="Q17" s="90"/>
      <c r="R17" s="72"/>
    </row>
    <row r="18" spans="1:21" ht="14">
      <c r="A18" s="71"/>
      <c r="B18" s="91" t="s">
        <v>4</v>
      </c>
      <c r="C18" s="114" t="s">
        <v>159</v>
      </c>
      <c r="D18" s="92"/>
      <c r="E18" s="92"/>
      <c r="F18" s="92"/>
      <c r="G18" s="92"/>
      <c r="H18" s="92"/>
      <c r="I18" s="93" t="str">
        <f>IFERROR(IF(B18="","",VLOOKUP(INDEX('LTL Matrix'!$B$4:$AO$394,MATCH(CONCATENATE($C$7,$D$7),'LTL Matrix'!$B$4:$B$394,0),MATCH(ROUTING!B18,'LTL Matrix'!$B$4:$AO$4,0)),Settings!$F$6:$H$40,2,FALSE)),"Error")</f>
        <v>Fedex Freight</v>
      </c>
      <c r="J18" s="94" t="str">
        <f>IFERROR(IF(B18="","",VLOOKUP(INDEX('LTL Matrix'!$B$4:$AO$394,MATCH(CONCATENATE($C$7,$D$7),'LTL Matrix'!$B$4:$B$394,0),MATCH(ROUTING!B18,'LTL Matrix'!$B$4:$AO$4,0)),Settings!$F$6:$H$40,3,FALSE)),"Error")</f>
        <v>800-463-3339</v>
      </c>
      <c r="K18" s="94"/>
      <c r="L18" s="94"/>
      <c r="M18" s="94"/>
      <c r="N18" s="95" t="str">
        <f>IFERROR(IF(B18="","",VLOOKUP(INDEX('LTL Matrix'!$B$4:$AO$394,MATCH(CONCATENATE($C$7,$D$7),'LTL Matrix'!$B$4:$B$394,0),MATCH(ROUTING!B18,'LTL Matrix'!$B$4:$AO$4,0)),Settings!$F$6:$I$40,4,FALSE)),"Error")</f>
        <v>Max. 16'</v>
      </c>
      <c r="O18" s="96" t="str">
        <f>IFERROR(IF(B18="","",INDEX('Parcels &lt; 150 Lbs Matrix'!$B$4:$AO$394,MATCH(CONCATENATE($C$7,$D$7),'Parcels &lt; 150 Lbs Matrix'!$B$4:$B$394,0),MATCH(ROUTING!B18,'Parcels &lt; 150 Lbs Matrix'!$B$4:$AO$4,0))),"Error")</f>
        <v>FedEx</v>
      </c>
      <c r="P18" s="96"/>
      <c r="Q18" s="97"/>
      <c r="R18" s="72"/>
    </row>
    <row r="19" spans="1:21" ht="14">
      <c r="A19" s="71"/>
      <c r="B19" s="84" t="s">
        <v>5</v>
      </c>
      <c r="C19" s="113" t="s">
        <v>160</v>
      </c>
      <c r="D19" s="85"/>
      <c r="E19" s="85"/>
      <c r="F19" s="85"/>
      <c r="G19" s="85"/>
      <c r="H19" s="85"/>
      <c r="I19" s="86" t="str">
        <f>IFERROR(IF(B19="","",VLOOKUP(INDEX('LTL Matrix'!$B$4:$AO$394,MATCH(CONCATENATE($C$7,$D$7),'LTL Matrix'!$B$4:$B$394,0),MATCH(ROUTING!B19,'LTL Matrix'!$B$4:$AO$4,0)),Settings!$F$6:$H$40,2,FALSE)),"Error")</f>
        <v>Fedex Freight</v>
      </c>
      <c r="J19" s="87" t="str">
        <f>IFERROR(IF(B19="","",VLOOKUP(INDEX('LTL Matrix'!$B$4:$AO$394,MATCH(CONCATENATE($C$7,$D$7),'LTL Matrix'!$B$4:$B$394,0),MATCH(ROUTING!B19,'LTL Matrix'!$B$4:$AO$4,0)),Settings!$F$6:$H$40,3,FALSE)),"Error")</f>
        <v>800-463-3339</v>
      </c>
      <c r="K19" s="87"/>
      <c r="L19" s="87"/>
      <c r="M19" s="87"/>
      <c r="N19" s="88" t="str">
        <f>IFERROR(IF(B19="","",VLOOKUP(INDEX('LTL Matrix'!$B$4:$AO$394,MATCH(CONCATENATE($C$7,$D$7),'LTL Matrix'!$B$4:$B$394,0),MATCH(ROUTING!B19,'LTL Matrix'!$B$4:$AO$4,0)),Settings!$F$6:$I$40,4,FALSE)),"Error")</f>
        <v>Max. 16'</v>
      </c>
      <c r="O19" s="89" t="str">
        <f>IFERROR(IF(B19="","",INDEX('Parcels &lt; 150 Lbs Matrix'!$B$4:$AO$394,MATCH(CONCATENATE($C$7,$D$7),'Parcels &lt; 150 Lbs Matrix'!$B$4:$B$394,0),MATCH(ROUTING!B19,'Parcels &lt; 150 Lbs Matrix'!$B$4:$AO$4,0))),"Error")</f>
        <v>FedEx</v>
      </c>
      <c r="P19" s="89"/>
      <c r="Q19" s="90"/>
      <c r="R19" s="72"/>
    </row>
    <row r="20" spans="1:21" ht="14">
      <c r="A20" s="71"/>
      <c r="B20" s="91" t="s">
        <v>484</v>
      </c>
      <c r="C20" s="92"/>
      <c r="D20" s="92"/>
      <c r="E20" s="92"/>
      <c r="F20" s="92"/>
      <c r="G20" s="92"/>
      <c r="H20" s="92"/>
      <c r="I20" s="93" t="str">
        <f>IFERROR(IF(B20="","",VLOOKUP(INDEX('LTL Matrix'!$B$4:$AO$394,MATCH(CONCATENATE($C$7,$D$7),'LTL Matrix'!$B$4:$B$394,0),MATCH(ROUTING!B20,'LTL Matrix'!$B$4:$AO$4,0)),Settings!$F$6:$H$40,2,FALSE)),"Error")</f>
        <v>Fedex Freight</v>
      </c>
      <c r="J20" s="94" t="str">
        <f>IFERROR(IF(B20="","",VLOOKUP(INDEX('LTL Matrix'!$B$4:$AO$394,MATCH(CONCATENATE($C$7,$D$7),'LTL Matrix'!$B$4:$B$394,0),MATCH(ROUTING!B20,'LTL Matrix'!$B$4:$AO$4,0)),Settings!$F$6:$H$40,3,FALSE)),"Error")</f>
        <v>800-463-3339</v>
      </c>
      <c r="K20" s="94"/>
      <c r="L20" s="94"/>
      <c r="M20" s="94"/>
      <c r="N20" s="95" t="str">
        <f>IFERROR(IF(B20="","",VLOOKUP(INDEX('LTL Matrix'!$B$4:$AO$394,MATCH(CONCATENATE($C$7,$D$7),'LTL Matrix'!$B$4:$B$394,0),MATCH(ROUTING!B20,'LTL Matrix'!$B$4:$AO$4,0)),Settings!$F$6:$I$40,4,FALSE)),"Error")</f>
        <v>Max. 16'</v>
      </c>
      <c r="O20" s="96" t="str">
        <f>IFERROR(IF(B20="","",INDEX('Parcels &lt; 150 Lbs Matrix'!$B$4:$AO$394,MATCH(CONCATENATE($C$7,$D$7),'Parcels &lt; 150 Lbs Matrix'!$B$4:$B$394,0),MATCH(ROUTING!B20,'Parcels &lt; 150 Lbs Matrix'!$B$4:$AO$4,0))),"Error")</f>
        <v>FedEx</v>
      </c>
      <c r="P20" s="96"/>
      <c r="Q20" s="97"/>
      <c r="R20" s="72"/>
    </row>
    <row r="21" spans="1:21" ht="14">
      <c r="A21" s="71"/>
      <c r="B21" s="84"/>
      <c r="C21" s="113"/>
      <c r="D21" s="85"/>
      <c r="E21" s="85"/>
      <c r="F21" s="85"/>
      <c r="G21" s="85"/>
      <c r="H21" s="85"/>
      <c r="I21" s="86" t="str">
        <f>IFERROR(IF(B21="","",VLOOKUP(INDEX('LTL Matrix'!$B$4:$AO$394,MATCH(CONCATENATE($C$7,$D$7),'LTL Matrix'!$B$4:$B$394,0),MATCH(ROUTING!B21,'LTL Matrix'!$B$4:$AO$4,0)),Settings!$F$6:$H$40,2,FALSE)),"Error")</f>
        <v/>
      </c>
      <c r="J21" s="87" t="str">
        <f>IFERROR(IF(B21="","",VLOOKUP(INDEX('LTL Matrix'!$B$4:$AO$394,MATCH(CONCATENATE($C$7,$D$7),'LTL Matrix'!$B$4:$B$394,0),MATCH(ROUTING!B21,'LTL Matrix'!$B$4:$AO$4,0)),Settings!$F$6:$H$40,3,FALSE)),"Error")</f>
        <v/>
      </c>
      <c r="K21" s="87"/>
      <c r="L21" s="87"/>
      <c r="M21" s="87"/>
      <c r="N21" s="88" t="str">
        <f>IFERROR(IF(B21="","",VLOOKUP(INDEX('LTL Matrix'!$B$4:$AO$394,MATCH(CONCATENATE($C$7,$D$7),'LTL Matrix'!$B$4:$B$394,0),MATCH(ROUTING!B21,'LTL Matrix'!$B$4:$AO$4,0)),Settings!$F$6:$I$40,4,FALSE)),"Error")</f>
        <v/>
      </c>
      <c r="O21" s="89" t="str">
        <f>IFERROR(IF(B21="","",INDEX('Parcels &lt; 150 Lbs Matrix'!$B$4:$AO$394,MATCH(CONCATENATE($C$7,$D$7),'Parcels &lt; 150 Lbs Matrix'!$B$4:$B$394,0),MATCH(ROUTING!B21,'Parcels &lt; 150 Lbs Matrix'!$B$4:$AO$4,0))),"Error")</f>
        <v/>
      </c>
      <c r="P21" s="89"/>
      <c r="Q21" s="90"/>
      <c r="R21" s="72"/>
    </row>
    <row r="22" spans="1:21" ht="14">
      <c r="A22" s="71"/>
      <c r="B22" s="91" t="s">
        <v>311</v>
      </c>
      <c r="C22" s="114"/>
      <c r="D22" s="92"/>
      <c r="E22" s="92"/>
      <c r="F22" s="92"/>
      <c r="G22" s="92"/>
      <c r="H22" s="92"/>
      <c r="I22" s="161" t="str">
        <f>IFERROR(IF(B22="","",VLOOKUP(INDEX('LTL Matrix'!$B$4:$AO$394,MATCH(CONCATENATE($C$7,$D$7),'LTL Matrix'!$B$4:$B$394,0),MATCH(ROUTING!B22,'LTL Matrix'!$B$4:$AO$4,0)),Settings!$F$6:$H$40,2,FALSE)),"Error")</f>
        <v>Error</v>
      </c>
      <c r="J22" s="162" t="str">
        <f>IFERROR(IF(B22="","",VLOOKUP(INDEX('LTL Matrix'!$B$4:$AO$394,MATCH(CONCATENATE($C$7,$D$7),'LTL Matrix'!$B$4:$B$394,0),MATCH(ROUTING!B22,'LTL Matrix'!$B$4:$AO$4,0)),Settings!$F$6:$H$40,3,FALSE)),"Error")</f>
        <v>Error</v>
      </c>
      <c r="K22" s="162"/>
      <c r="L22" s="162"/>
      <c r="M22" s="162"/>
      <c r="N22" s="163" t="str">
        <f>IFERROR(IF(B22="","",VLOOKUP(INDEX('LTL Matrix'!$B$4:$AO$394,MATCH(CONCATENATE($C$7,$D$7),'LTL Matrix'!$B$4:$B$394,0),MATCH(ROUTING!B22,'LTL Matrix'!$B$4:$AO$4,0)),Settings!$F$6:$I$40,4,FALSE)),"Error")</f>
        <v>Error</v>
      </c>
      <c r="O22" s="164" t="str">
        <f>IFERROR(IF(B22="","",INDEX('Parcels &lt; 150 Lbs Matrix'!$B$4:$AO$394,MATCH(CONCATENATE($C$7,$D$7),'Parcels &lt; 150 Lbs Matrix'!$B$4:$B$394,0),MATCH(ROUTING!B22,'Parcels &lt; 150 Lbs Matrix'!$B$4:$AO$4,0))),"Error")</f>
        <v>Error</v>
      </c>
      <c r="P22" s="164"/>
      <c r="Q22" s="165"/>
      <c r="R22" s="72"/>
    </row>
    <row r="23" spans="1:21" ht="14">
      <c r="A23" s="71"/>
      <c r="B23" s="84"/>
      <c r="C23" s="85"/>
      <c r="D23" s="85"/>
      <c r="E23" s="85"/>
      <c r="F23" s="85"/>
      <c r="G23" s="85"/>
      <c r="H23" s="85"/>
      <c r="I23" s="86"/>
      <c r="J23" s="87"/>
      <c r="K23" s="87"/>
      <c r="L23" s="87"/>
      <c r="M23" s="87"/>
      <c r="N23" s="88"/>
      <c r="O23" s="89"/>
      <c r="P23" s="89"/>
      <c r="Q23" s="90"/>
      <c r="R23" s="72"/>
    </row>
    <row r="24" spans="1:21" ht="18.75" customHeight="1">
      <c r="A24" s="71"/>
      <c r="B24" s="74" t="s">
        <v>276</v>
      </c>
      <c r="C24" s="75"/>
      <c r="D24" s="75"/>
      <c r="E24" s="75"/>
      <c r="F24" s="75"/>
      <c r="G24" s="75"/>
      <c r="H24" s="75"/>
      <c r="I24" s="210" t="s">
        <v>316</v>
      </c>
      <c r="J24" s="76"/>
      <c r="K24" s="76"/>
      <c r="L24" s="76"/>
      <c r="M24" s="76"/>
      <c r="N24" s="77"/>
      <c r="O24" s="211" t="s">
        <v>317</v>
      </c>
      <c r="P24" s="78"/>
      <c r="Q24" s="79"/>
      <c r="R24" s="72"/>
      <c r="U24" s="199"/>
    </row>
    <row r="25" spans="1:21" s="220" customFormat="1" ht="14">
      <c r="A25" s="213"/>
      <c r="B25" s="214" t="s">
        <v>322</v>
      </c>
      <c r="C25" s="215"/>
      <c r="D25" s="215"/>
      <c r="E25" s="215"/>
      <c r="F25" s="215"/>
      <c r="G25" s="215"/>
      <c r="H25" s="215"/>
      <c r="I25" s="216" t="s">
        <v>323</v>
      </c>
      <c r="J25" s="215" t="s">
        <v>320</v>
      </c>
      <c r="K25" s="215"/>
      <c r="L25" s="215"/>
      <c r="M25" s="215"/>
      <c r="N25" s="217" t="s">
        <v>321</v>
      </c>
      <c r="O25" s="215" t="s">
        <v>89</v>
      </c>
      <c r="P25" s="215"/>
      <c r="Q25" s="218"/>
      <c r="R25" s="219"/>
    </row>
    <row r="26" spans="1:21" ht="14">
      <c r="A26" s="71"/>
      <c r="B26" s="91" t="str">
        <f>+IF(C7="CA","QC","QC'")</f>
        <v>QC</v>
      </c>
      <c r="C26" s="114" t="str">
        <f>IF(B26="QC","Québec","Québec - Via Prevost Consol (Plattsburgh, NY)")</f>
        <v>Québec</v>
      </c>
      <c r="D26" s="92"/>
      <c r="E26" s="92"/>
      <c r="F26" s="92"/>
      <c r="G26" s="92"/>
      <c r="H26" s="92"/>
      <c r="I26" s="93" t="str">
        <f>IFERROR(IF(B26="","",VLOOKUP(INDEX('LTL Matrix'!$B$4:$AO$394,MATCH(CONCATENATE($C$7,$D$7),'LTL Matrix'!$B$4:$B$394,0),MATCH(ROUTING!B26,'LTL Matrix'!$B$4:$AO$4,0)),Settings!$F$6:$H$40,2,FALSE)),"Error")</f>
        <v>GUILBAULT</v>
      </c>
      <c r="J26" s="94" t="str">
        <f>IFERROR(IF(B26="","",VLOOKUP(INDEX('LTL Matrix'!$B$4:$AO$394,MATCH(CONCATENATE($C$7,$D$7),'LTL Matrix'!$B$4:$B$394,0),MATCH(ROUTING!B26,'LTL Matrix'!$B$4:$AO$4,0)),Settings!$F$6:$H$40,3,FALSE)),"Error")</f>
        <v xml:space="preserve">1-888-881-5272 </v>
      </c>
      <c r="K26" s="94"/>
      <c r="L26" s="94"/>
      <c r="M26" s="94"/>
      <c r="N26" s="95" t="str">
        <f>IFERROR(IF(B26="","",VLOOKUP(INDEX('LTL Matrix'!$B$4:$AO$394,MATCH(CONCATENATE($C$7,$D$7),'LTL Matrix'!$B$4:$B$394,0),MATCH(ROUTING!B26,'LTL Matrix'!$B$4:$AO$4,0)),Settings!$F$6:$I$40,4,FALSE)),"Error")</f>
        <v>Max. 26'</v>
      </c>
      <c r="O26" s="96" t="str">
        <f>IFERROR(IF(B26="","",INDEX('Parcels &lt; 150 Lbs Matrix'!$B$4:$AO$394,MATCH(CONCATENATE($C$7,$D$7),'Parcels &lt; 150 Lbs Matrix'!$B$4:$B$394,0),MATCH(ROUTING!B26,'Parcels &lt; 150 Lbs Matrix'!$B$4:$AO$4,0))),"Error")</f>
        <v>Purolator</v>
      </c>
      <c r="P26" s="96"/>
      <c r="Q26" s="97"/>
      <c r="R26" s="72"/>
    </row>
    <row r="27" spans="1:21" ht="14">
      <c r="A27" s="71"/>
      <c r="B27" s="84" t="s">
        <v>69</v>
      </c>
      <c r="C27" s="113" t="s">
        <v>67</v>
      </c>
      <c r="D27" s="85"/>
      <c r="E27" s="85"/>
      <c r="F27" s="85"/>
      <c r="G27" s="85"/>
      <c r="H27" s="85"/>
      <c r="I27" s="86" t="str">
        <f>IFERROR(IF(B27="","",VLOOKUP(INDEX('LTL Matrix'!$B$4:$AO$394,MATCH(CONCATENATE($C$7,$D$7),'LTL Matrix'!$B$4:$B$394,0),MATCH(ROUTING!B27,'LTL Matrix'!$B$4:$AO$4,0)),Settings!$F$6:$H$40,2,FALSE)),"Error")</f>
        <v>Day &amp; Ross</v>
      </c>
      <c r="J27" s="87" t="str">
        <f>IFERROR(IF(B27="","",VLOOKUP(INDEX('LTL Matrix'!$B$4:$AO$394,MATCH(CONCATENATE($C$7,$D$7),'LTL Matrix'!$B$4:$B$394,0),MATCH(ROUTING!B27,'LTL Matrix'!$B$4:$AO$4,0)),Settings!$F$6:$H$40,3,FALSE)),"Error")</f>
        <v xml:space="preserve">866-329-7677  </v>
      </c>
      <c r="K27" s="87"/>
      <c r="L27" s="87"/>
      <c r="M27" s="87"/>
      <c r="N27" s="88" t="str">
        <f>IFERROR(IF(B27="","",VLOOKUP(INDEX('LTL Matrix'!$B$4:$AO$394,MATCH(CONCATENATE($C$7,$D$7),'LTL Matrix'!$B$4:$B$394,0),MATCH(ROUTING!B27,'LTL Matrix'!$B$4:$AO$4,0)),Settings!$F$6:$I$40,4,FALSE)),"Error")</f>
        <v>Max. 16'</v>
      </c>
      <c r="O27" s="89" t="str">
        <f>IFERROR(IF(B27="","",INDEX('Parcels &lt; 150 Lbs Matrix'!$B$4:$AO$394,MATCH(CONCATENATE($C$7,$D$7),'Parcels &lt; 150 Lbs Matrix'!$B$4:$B$394,0),MATCH(ROUTING!B27,'Parcels &lt; 150 Lbs Matrix'!$B$4:$AO$4,0))),"Error")</f>
        <v>Purolator</v>
      </c>
      <c r="P27" s="89"/>
      <c r="Q27" s="90"/>
      <c r="R27" s="72"/>
    </row>
    <row r="28" spans="1:21" ht="14">
      <c r="A28" s="71"/>
      <c r="B28" s="91" t="s">
        <v>71</v>
      </c>
      <c r="C28" s="114" t="s">
        <v>278</v>
      </c>
      <c r="D28" s="92"/>
      <c r="E28" s="92"/>
      <c r="F28" s="92"/>
      <c r="G28" s="92"/>
      <c r="H28" s="92"/>
      <c r="I28" s="93" t="str">
        <f>IFERROR(IF(B28="","",VLOOKUP(INDEX('LTL Matrix'!$B$4:$AO$394,MATCH(CONCATENATE($C$7,$D$7),'LTL Matrix'!$B$4:$B$394,0),MATCH(ROUTING!B28,'LTL Matrix'!$B$4:$AO$4,0)),Settings!$F$6:$H$40,2,FALSE)),"Error")</f>
        <v>Day &amp; Ross</v>
      </c>
      <c r="J28" s="94" t="str">
        <f>IFERROR(IF(B28="","",VLOOKUP(INDEX('LTL Matrix'!$B$4:$AO$394,MATCH(CONCATENATE($C$7,$D$7),'LTL Matrix'!$B$4:$B$394,0),MATCH(ROUTING!B28,'LTL Matrix'!$B$4:$AO$4,0)),Settings!$F$6:$H$40,3,FALSE)),"Error")</f>
        <v xml:space="preserve">866-329-7677  </v>
      </c>
      <c r="K28" s="94"/>
      <c r="L28" s="94"/>
      <c r="M28" s="94"/>
      <c r="N28" s="95" t="str">
        <f>IFERROR(IF(B28="","",VLOOKUP(INDEX('LTL Matrix'!$B$4:$AO$394,MATCH(CONCATENATE($C$7,$D$7),'LTL Matrix'!$B$4:$B$394,0),MATCH(ROUTING!B28,'LTL Matrix'!$B$4:$AO$4,0)),Settings!$F$6:$I$40,4,FALSE)),"Error")</f>
        <v>Max. 16'</v>
      </c>
      <c r="O28" s="96" t="str">
        <f>IFERROR(IF(B28="","",INDEX('Parcels &lt; 150 Lbs Matrix'!$B$4:$AO$394,MATCH(CONCATENATE($C$7,$D$7),'Parcels &lt; 150 Lbs Matrix'!$B$4:$B$394,0),MATCH(ROUTING!B28,'Parcels &lt; 150 Lbs Matrix'!$B$4:$AO$4,0))),"Error")</f>
        <v>Purolator</v>
      </c>
      <c r="P28" s="96"/>
      <c r="Q28" s="97"/>
      <c r="R28" s="72"/>
    </row>
    <row r="29" spans="1:21" ht="14">
      <c r="A29" s="71"/>
      <c r="B29" s="84" t="s">
        <v>72</v>
      </c>
      <c r="C29" s="113" t="s">
        <v>92</v>
      </c>
      <c r="D29" s="85"/>
      <c r="E29" s="85"/>
      <c r="F29" s="85"/>
      <c r="G29" s="85"/>
      <c r="H29" s="85"/>
      <c r="I29" s="86" t="str">
        <f>IFERROR(IF(B29="","",VLOOKUP(INDEX('LTL Matrix'!$B$4:$AO$394,MATCH(CONCATENATE($C$7,$D$7),'LTL Matrix'!$B$4:$B$394,0),MATCH(ROUTING!B29,'LTL Matrix'!$B$4:$AO$4,0)),Settings!$F$6:$H$40,2,FALSE)),"Error")</f>
        <v>Day &amp; Ross</v>
      </c>
      <c r="J29" s="87" t="str">
        <f>IFERROR(IF(B29="","",VLOOKUP(INDEX('LTL Matrix'!$B$4:$AO$394,MATCH(CONCATENATE($C$7,$D$7),'LTL Matrix'!$B$4:$B$394,0),MATCH(ROUTING!B29,'LTL Matrix'!$B$4:$AO$4,0)),Settings!$F$6:$H$40,3,FALSE)),"Error")</f>
        <v xml:space="preserve">866-329-7677  </v>
      </c>
      <c r="K29" s="87"/>
      <c r="L29" s="87"/>
      <c r="M29" s="87"/>
      <c r="N29" s="88" t="str">
        <f>IFERROR(IF(B29="","",VLOOKUP(INDEX('LTL Matrix'!$B$4:$AO$394,MATCH(CONCATENATE($C$7,$D$7),'LTL Matrix'!$B$4:$B$394,0),MATCH(ROUTING!B29,'LTL Matrix'!$B$4:$AO$4,0)),Settings!$F$6:$I$40,4,FALSE)),"Error")</f>
        <v>Max. 16'</v>
      </c>
      <c r="O29" s="89" t="str">
        <f>IFERROR(IF(B29="","",INDEX('Parcels &lt; 150 Lbs Matrix'!$B$4:$AO$394,MATCH(CONCATENATE($C$7,$D$7),'Parcels &lt; 150 Lbs Matrix'!$B$4:$B$394,0),MATCH(ROUTING!B29,'Parcels &lt; 150 Lbs Matrix'!$B$4:$AO$4,0))),"Error")</f>
        <v>Purolator</v>
      </c>
      <c r="P29" s="89"/>
      <c r="Q29" s="90"/>
      <c r="R29" s="72"/>
    </row>
    <row r="30" spans="1:21" ht="14">
      <c r="A30" s="71"/>
      <c r="B30" s="91"/>
      <c r="C30" s="92"/>
      <c r="D30" s="92"/>
      <c r="E30" s="92"/>
      <c r="F30" s="92"/>
      <c r="G30" s="92"/>
      <c r="H30" s="92"/>
      <c r="I30" s="93" t="str">
        <f>IFERROR(IF(B30="","",VLOOKUP(INDEX('LTL Matrix'!$B$4:$AO$394,MATCH(CONCATENATE($C$7,$D$7),'LTL Matrix'!$B$4:$B$394,0),MATCH(ROUTING!B30,'LTL Matrix'!$B$4:$AO$4,0)),Settings!$F$6:$H$40,2,FALSE)),"Error")</f>
        <v/>
      </c>
      <c r="J30" s="94" t="str">
        <f>IFERROR(IF(B30="","",VLOOKUP(INDEX('LTL Matrix'!$B$4:$AO$394,MATCH(CONCATENATE($C$7,$D$7),'LTL Matrix'!$B$4:$B$394,0),MATCH(ROUTING!B30,'LTL Matrix'!$B$4:$AO$4,0)),Settings!$F$6:$H$40,3,FALSE)),"Error")</f>
        <v/>
      </c>
      <c r="K30" s="94"/>
      <c r="L30" s="94"/>
      <c r="M30" s="94"/>
      <c r="N30" s="95" t="str">
        <f>IFERROR(IF(B30="","",VLOOKUP(INDEX('LTL Matrix'!$B$4:$AO$394,MATCH(CONCATENATE($C$7,$D$7),'LTL Matrix'!$B$4:$B$394,0),MATCH(ROUTING!B30,'LTL Matrix'!$B$4:$AO$4,0)),Settings!$F$6:$I$40,4,FALSE)),"Error")</f>
        <v/>
      </c>
      <c r="O30" s="96" t="str">
        <f>IFERROR(IF(B30="","",INDEX('Parcels &lt; 150 Lbs Matrix'!$B$4:$AO$394,MATCH(CONCATENATE($C$7,$D$7),'Parcels &lt; 150 Lbs Matrix'!$B$4:$B$394,0),MATCH(ROUTING!B30,'Parcels &lt; 150 Lbs Matrix'!$B$4:$AO$4,0))),"Error")</f>
        <v/>
      </c>
      <c r="P30" s="96"/>
      <c r="Q30" s="97"/>
      <c r="R30" s="72"/>
    </row>
    <row r="31" spans="1:21" ht="14">
      <c r="A31" s="71"/>
      <c r="B31" s="84"/>
      <c r="C31" s="85"/>
      <c r="D31" s="85"/>
      <c r="E31" s="85"/>
      <c r="F31" s="85"/>
      <c r="G31" s="85"/>
      <c r="H31" s="85"/>
      <c r="I31" s="86" t="str">
        <f>IFERROR(IF(B31="","",VLOOKUP(INDEX('LTL Matrix'!$B$4:$AO$394,MATCH(CONCATENATE($C$7,$D$7),'LTL Matrix'!$B$4:$B$394,0),MATCH(ROUTING!B31,'LTL Matrix'!$B$4:$AO$4,0)),Settings!$F$6:$H$40,2,FALSE)),"Error")</f>
        <v/>
      </c>
      <c r="J31" s="87" t="str">
        <f>IFERROR(IF(B31="","",VLOOKUP(INDEX('LTL Matrix'!$B$4:$AO$394,MATCH(CONCATENATE($C$7,$D$7),'LTL Matrix'!$B$4:$B$394,0),MATCH(ROUTING!B31,'LTL Matrix'!$B$4:$AO$4,0)),Settings!$F$6:$H$40,3,FALSE)),"Error")</f>
        <v/>
      </c>
      <c r="K31" s="87"/>
      <c r="L31" s="87"/>
      <c r="M31" s="87"/>
      <c r="N31" s="88" t="str">
        <f>IFERROR(IF(B31="","",VLOOKUP(INDEX('LTL Matrix'!$B$4:$AO$394,MATCH(CONCATENATE($C$7,$D$7),'LTL Matrix'!$B$4:$B$394,0),MATCH(ROUTING!B31,'LTL Matrix'!$B$4:$AO$4,0)),Settings!$F$6:$I$40,4,FALSE)),"Error")</f>
        <v/>
      </c>
      <c r="O31" s="89" t="str">
        <f>IFERROR(IF(B31="","",INDEX('Parcels &lt; 150 Lbs Matrix'!$B$4:$AO$394,MATCH(CONCATENATE($C$7,$D$7),'Parcels &lt; 150 Lbs Matrix'!$B$4:$B$394,0),MATCH(ROUTING!B31,'Parcels &lt; 150 Lbs Matrix'!$B$4:$AO$4,0))),"Error")</f>
        <v/>
      </c>
      <c r="P31" s="89"/>
      <c r="Q31" s="90"/>
      <c r="R31" s="72"/>
    </row>
    <row r="32" spans="1:21" ht="14">
      <c r="A32" s="71"/>
      <c r="B32" s="91"/>
      <c r="C32" s="92"/>
      <c r="D32" s="92"/>
      <c r="E32" s="92"/>
      <c r="F32" s="92"/>
      <c r="G32" s="92"/>
      <c r="H32" s="92"/>
      <c r="I32" s="93" t="str">
        <f>IFERROR(IF(B32="","",VLOOKUP(INDEX('LTL Matrix'!$B$4:$AO$394,MATCH(CONCATENATE($C$7,$D$7),'LTL Matrix'!$B$4:$B$394,0),MATCH(ROUTING!B32,'LTL Matrix'!$B$4:$AO$4,0)),Settings!$F$6:$H$40,2,FALSE)),"Error")</f>
        <v/>
      </c>
      <c r="J32" s="94" t="str">
        <f>IFERROR(IF(B32="","",VLOOKUP(INDEX('LTL Matrix'!$B$4:$AO$394,MATCH(CONCATENATE($C$7,$D$7),'LTL Matrix'!$B$4:$B$394,0),MATCH(ROUTING!B32,'LTL Matrix'!$B$4:$AO$4,0)),Settings!$F$6:$H$40,3,FALSE)),"Error")</f>
        <v/>
      </c>
      <c r="K32" s="94"/>
      <c r="L32" s="94"/>
      <c r="M32" s="94"/>
      <c r="N32" s="95" t="str">
        <f>IFERROR(IF(B32="","",VLOOKUP(INDEX('LTL Matrix'!$B$4:$AO$394,MATCH(CONCATENATE($C$7,$D$7),'LTL Matrix'!$B$4:$B$394,0),MATCH(ROUTING!B32,'LTL Matrix'!$B$4:$AO$4,0)),Settings!$F$6:$I$40,4,FALSE)),"Error")</f>
        <v/>
      </c>
      <c r="O32" s="96" t="str">
        <f>IFERROR(IF(B32="","",INDEX('Parcels &lt; 150 Lbs Matrix'!$B$4:$AO$394,MATCH(CONCATENATE($C$7,$D$7),'Parcels &lt; 150 Lbs Matrix'!$B$4:$B$394,0),MATCH(ROUTING!B32,'Parcels &lt; 150 Lbs Matrix'!$B$4:$AO$4,0))),"Error")</f>
        <v/>
      </c>
      <c r="P32" s="96"/>
      <c r="Q32" s="97"/>
      <c r="R32" s="72"/>
    </row>
    <row r="33" spans="1:18" ht="14">
      <c r="A33" s="71"/>
      <c r="B33" s="98"/>
      <c r="C33" s="99"/>
      <c r="D33" s="99"/>
      <c r="E33" s="99"/>
      <c r="F33" s="99"/>
      <c r="G33" s="99"/>
      <c r="H33" s="99"/>
      <c r="I33" s="100" t="str">
        <f>IFERROR(IF(B33="","",VLOOKUP(INDEX('LTL Matrix'!$B$4:$AO$394,MATCH(CONCATENATE($C$7,$D$7),'LTL Matrix'!$B$4:$B$394,0),MATCH(ROUTING!B33,'LTL Matrix'!$B$4:$AO$4,0)),Settings!$F$6:$H$40,2,FALSE)),"Error")</f>
        <v/>
      </c>
      <c r="J33" s="101" t="str">
        <f>IFERROR(IF(B33="","",VLOOKUP(INDEX('LTL Matrix'!$B$4:$AO$394,MATCH(CONCATENATE($C$7,$D$7),'LTL Matrix'!$B$4:$B$394,0),MATCH(ROUTING!B33,'LTL Matrix'!$B$4:$AO$4,0)),Settings!$F$6:$H$40,3,FALSE)),"Error")</f>
        <v/>
      </c>
      <c r="K33" s="101"/>
      <c r="L33" s="101"/>
      <c r="M33" s="101"/>
      <c r="N33" s="102" t="str">
        <f>IFERROR(IF(B33="","",VLOOKUP(INDEX('LTL Matrix'!$B$4:$AO$394,MATCH(CONCATENATE($C$7,$D$7),'LTL Matrix'!$B$4:$B$394,0),MATCH(ROUTING!B33,'LTL Matrix'!$B$4:$AO$4,0)),Settings!$F$6:$I$40,4,FALSE)),"Error")</f>
        <v/>
      </c>
      <c r="O33" s="103" t="str">
        <f>IFERROR(IF(B33="","",INDEX('Parcels &lt; 150 Lbs Matrix'!$B$4:$AO$394,MATCH(CONCATENATE($C$7,$D$7),'Parcels &lt; 150 Lbs Matrix'!$B$4:$B$394,0),MATCH(ROUTING!B33,'Parcels &lt; 150 Lbs Matrix'!$B$4:$AO$4,0))),"Error")</f>
        <v/>
      </c>
      <c r="P33" s="103"/>
      <c r="Q33" s="104"/>
      <c r="R33" s="72"/>
    </row>
    <row r="34" spans="1:18" ht="6" customHeight="1">
      <c r="A34" s="71"/>
      <c r="B34" s="105"/>
      <c r="C34" s="106"/>
      <c r="D34" s="106"/>
      <c r="E34" s="106"/>
      <c r="F34" s="106"/>
      <c r="G34" s="106"/>
      <c r="H34" s="106"/>
      <c r="O34" s="107"/>
      <c r="P34" s="107"/>
      <c r="Q34" s="107"/>
      <c r="R34" s="72"/>
    </row>
    <row r="35" spans="1:18" s="220" customFormat="1" ht="14">
      <c r="A35" s="213"/>
      <c r="B35" s="221" t="s">
        <v>79</v>
      </c>
      <c r="C35" s="222" t="s">
        <v>324</v>
      </c>
      <c r="D35" s="223"/>
      <c r="E35" s="224" t="s">
        <v>325</v>
      </c>
      <c r="F35" s="223"/>
      <c r="G35" s="223"/>
      <c r="H35" s="223"/>
      <c r="I35" s="224"/>
      <c r="J35" s="224"/>
      <c r="K35" s="224"/>
      <c r="L35" s="224"/>
      <c r="M35" s="224"/>
      <c r="N35" s="225"/>
      <c r="R35" s="219"/>
    </row>
    <row r="36" spans="1:18" s="220" customFormat="1" ht="17.5">
      <c r="A36" s="213"/>
      <c r="B36" s="226"/>
      <c r="C36" s="92"/>
      <c r="D36" s="92"/>
      <c r="E36" s="227" t="s">
        <v>326</v>
      </c>
      <c r="F36" s="92"/>
      <c r="G36" s="92"/>
      <c r="H36" s="92"/>
      <c r="I36" s="228"/>
      <c r="J36" s="228"/>
      <c r="K36" s="228"/>
      <c r="L36" s="228"/>
      <c r="M36" s="228"/>
      <c r="N36" s="229"/>
      <c r="R36" s="219"/>
    </row>
    <row r="37" spans="1:18" s="220" customFormat="1" ht="14">
      <c r="A37" s="213"/>
      <c r="B37" s="230"/>
      <c r="C37" s="231"/>
      <c r="D37" s="231"/>
      <c r="E37" s="231" t="s">
        <v>327</v>
      </c>
      <c r="F37" s="231"/>
      <c r="G37" s="231"/>
      <c r="H37" s="231"/>
      <c r="I37" s="232"/>
      <c r="J37" s="232"/>
      <c r="K37" s="232"/>
      <c r="L37" s="233"/>
      <c r="M37" s="228"/>
      <c r="N37" s="229"/>
      <c r="R37" s="219"/>
    </row>
    <row r="38" spans="1:18" s="220" customFormat="1" ht="6" customHeight="1">
      <c r="A38" s="213"/>
      <c r="B38" s="234"/>
      <c r="C38" s="106"/>
      <c r="D38" s="106"/>
      <c r="F38" s="106"/>
      <c r="G38" s="106"/>
      <c r="H38" s="106"/>
      <c r="R38" s="219"/>
    </row>
    <row r="39" spans="1:18" s="220" customFormat="1" ht="14">
      <c r="A39" s="213"/>
      <c r="B39" s="235" t="s">
        <v>80</v>
      </c>
      <c r="C39" s="236" t="s">
        <v>328</v>
      </c>
      <c r="D39" s="224"/>
      <c r="E39" s="224" t="s">
        <v>329</v>
      </c>
      <c r="F39" s="224"/>
      <c r="G39" s="224"/>
      <c r="H39" s="224"/>
      <c r="I39" s="224"/>
      <c r="J39" s="224"/>
      <c r="K39" s="224"/>
      <c r="L39" s="224"/>
      <c r="M39" s="224"/>
      <c r="N39" s="225"/>
      <c r="R39" s="219"/>
    </row>
    <row r="40" spans="1:18" s="220" customFormat="1">
      <c r="A40" s="213"/>
      <c r="B40" s="237"/>
      <c r="C40" s="228"/>
      <c r="D40" s="228"/>
      <c r="E40" s="228" t="s">
        <v>330</v>
      </c>
      <c r="F40" s="228"/>
      <c r="G40" s="228"/>
      <c r="H40" s="228"/>
      <c r="I40" s="228"/>
      <c r="J40" s="228"/>
      <c r="K40" s="228"/>
      <c r="L40" s="228"/>
      <c r="M40" s="228"/>
      <c r="N40" s="229"/>
      <c r="R40" s="219"/>
    </row>
    <row r="41" spans="1:18" s="220" customFormat="1">
      <c r="A41" s="213"/>
      <c r="B41" s="237"/>
      <c r="C41" s="228"/>
      <c r="D41" s="228"/>
      <c r="E41" s="238" t="s">
        <v>331</v>
      </c>
      <c r="F41" s="228"/>
      <c r="G41" s="228"/>
      <c r="H41" s="228"/>
      <c r="I41" s="228"/>
      <c r="J41" s="228"/>
      <c r="K41" s="228"/>
      <c r="L41" s="228"/>
      <c r="M41" s="228"/>
      <c r="N41" s="229"/>
      <c r="R41" s="219"/>
    </row>
    <row r="42" spans="1:18" s="220" customFormat="1" ht="14">
      <c r="A42" s="213"/>
      <c r="B42" s="239"/>
      <c r="C42" s="232"/>
      <c r="D42" s="232"/>
      <c r="E42" s="231" t="s">
        <v>332</v>
      </c>
      <c r="F42" s="232"/>
      <c r="G42" s="232"/>
      <c r="H42" s="232"/>
      <c r="I42" s="228"/>
      <c r="J42" s="228"/>
      <c r="K42" s="228"/>
      <c r="L42" s="228"/>
      <c r="M42" s="228"/>
      <c r="N42" s="229"/>
      <c r="R42" s="219"/>
    </row>
    <row r="43" spans="1:18" s="220" customFormat="1" ht="6" customHeight="1">
      <c r="A43" s="213"/>
      <c r="R43" s="219"/>
    </row>
    <row r="44" spans="1:18" s="220" customFormat="1" ht="14">
      <c r="A44" s="213"/>
      <c r="B44" s="240" t="s">
        <v>333</v>
      </c>
      <c r="C44" s="224"/>
      <c r="D44" s="224"/>
      <c r="E44" s="241" t="s">
        <v>334</v>
      </c>
      <c r="F44" s="224"/>
      <c r="G44" s="224"/>
      <c r="H44" s="224"/>
      <c r="I44" s="224"/>
      <c r="J44" s="224"/>
      <c r="K44" s="224"/>
      <c r="L44" s="224"/>
      <c r="M44" s="224"/>
      <c r="N44" s="224"/>
      <c r="R44" s="219"/>
    </row>
    <row r="45" spans="1:18" s="220" customFormat="1" ht="13">
      <c r="A45" s="213"/>
      <c r="B45" s="239"/>
      <c r="C45" s="232"/>
      <c r="D45" s="232"/>
      <c r="E45" s="232" t="s">
        <v>468</v>
      </c>
      <c r="F45" s="232"/>
      <c r="G45" s="232"/>
      <c r="H45" s="232"/>
      <c r="I45" s="232"/>
      <c r="J45" s="232"/>
      <c r="K45" s="232"/>
      <c r="L45" s="232"/>
      <c r="M45" s="232"/>
      <c r="N45" s="232"/>
      <c r="R45" s="219"/>
    </row>
    <row r="46" spans="1:18" s="220" customFormat="1" ht="6" customHeight="1">
      <c r="A46" s="213"/>
      <c r="R46" s="219"/>
    </row>
    <row r="47" spans="1:18" s="220" customFormat="1" ht="14">
      <c r="A47" s="242"/>
      <c r="B47" s="243" t="s">
        <v>335</v>
      </c>
      <c r="C47" s="244"/>
      <c r="D47" s="244"/>
      <c r="E47" s="244"/>
      <c r="F47" s="244"/>
      <c r="G47" s="244"/>
      <c r="H47" s="244"/>
      <c r="I47" s="244"/>
      <c r="J47" s="244"/>
      <c r="K47" s="244"/>
      <c r="L47" s="244"/>
      <c r="M47" s="244"/>
      <c r="N47" s="244"/>
      <c r="O47" s="244"/>
      <c r="P47" s="244"/>
      <c r="Q47" s="244"/>
      <c r="R47" s="245"/>
    </row>
    <row r="48" spans="1:18" s="220" customFormat="1" ht="6" customHeight="1">
      <c r="A48" s="213"/>
      <c r="R48" s="219"/>
    </row>
    <row r="49" spans="1:19" s="220" customFormat="1" ht="14">
      <c r="A49" s="213"/>
      <c r="B49" s="246" t="s">
        <v>336</v>
      </c>
      <c r="C49" s="154"/>
      <c r="D49" s="154"/>
      <c r="E49" s="154"/>
      <c r="F49" s="154"/>
      <c r="G49" s="154"/>
      <c r="H49" s="154"/>
      <c r="I49" s="154"/>
      <c r="J49" s="154"/>
      <c r="K49" s="154"/>
      <c r="L49" s="154"/>
      <c r="M49" s="154"/>
      <c r="N49" s="154"/>
      <c r="R49" s="219"/>
    </row>
    <row r="50" spans="1:19" s="220" customFormat="1" ht="6" customHeight="1">
      <c r="A50" s="213"/>
      <c r="B50" s="154"/>
      <c r="C50" s="154"/>
      <c r="D50" s="154"/>
      <c r="E50" s="154"/>
      <c r="F50" s="154"/>
      <c r="G50" s="154"/>
      <c r="H50" s="154"/>
      <c r="I50" s="154"/>
      <c r="J50" s="154"/>
      <c r="K50" s="154"/>
      <c r="L50" s="154"/>
      <c r="M50" s="154"/>
      <c r="N50" s="154"/>
      <c r="R50" s="219"/>
    </row>
    <row r="51" spans="1:19" s="220" customFormat="1" ht="14">
      <c r="A51" s="213"/>
      <c r="B51" s="154" t="s">
        <v>337</v>
      </c>
      <c r="C51" s="154"/>
      <c r="D51" s="154"/>
      <c r="E51" s="154"/>
      <c r="F51" s="154"/>
      <c r="G51" s="154"/>
      <c r="H51" s="154"/>
      <c r="I51" s="154"/>
      <c r="J51" s="154"/>
      <c r="K51" s="154"/>
      <c r="L51" s="154"/>
      <c r="M51" s="154"/>
      <c r="N51" s="154"/>
      <c r="R51" s="219"/>
    </row>
    <row r="52" spans="1:19" s="220" customFormat="1" ht="6" customHeight="1">
      <c r="A52" s="213"/>
      <c r="B52" s="154"/>
      <c r="C52" s="154"/>
      <c r="D52" s="154"/>
      <c r="E52" s="154"/>
      <c r="F52" s="154"/>
      <c r="G52" s="154"/>
      <c r="H52" s="154"/>
      <c r="I52" s="154"/>
      <c r="J52" s="154"/>
      <c r="K52" s="154"/>
      <c r="L52" s="154"/>
      <c r="M52" s="154"/>
      <c r="N52" s="154"/>
      <c r="R52" s="219"/>
    </row>
    <row r="53" spans="1:19" s="220" customFormat="1" ht="14">
      <c r="A53" s="213"/>
      <c r="B53" s="246" t="s">
        <v>338</v>
      </c>
      <c r="C53" s="154"/>
      <c r="D53" s="154"/>
      <c r="E53" s="154"/>
      <c r="F53" s="154"/>
      <c r="G53" s="154"/>
      <c r="H53" s="154"/>
      <c r="I53" s="154"/>
      <c r="J53" s="154"/>
      <c r="K53" s="154"/>
      <c r="L53" s="154"/>
      <c r="M53" s="154"/>
      <c r="N53" s="154"/>
      <c r="R53" s="219"/>
    </row>
    <row r="54" spans="1:19" s="220" customFormat="1" ht="14">
      <c r="A54" s="213"/>
      <c r="B54" s="154"/>
      <c r="C54" s="154" t="s">
        <v>339</v>
      </c>
      <c r="D54" s="154"/>
      <c r="E54" s="154"/>
      <c r="F54" s="154"/>
      <c r="G54" s="154"/>
      <c r="H54" s="154"/>
      <c r="I54" s="154"/>
      <c r="J54" s="154"/>
      <c r="K54" s="154"/>
      <c r="L54" s="154"/>
      <c r="M54" s="154"/>
      <c r="N54" s="154"/>
      <c r="R54" s="219"/>
    </row>
    <row r="55" spans="1:19" s="220" customFormat="1" ht="14">
      <c r="A55" s="213"/>
      <c r="B55" s="154"/>
      <c r="C55" s="154" t="s">
        <v>340</v>
      </c>
      <c r="D55" s="154"/>
      <c r="E55" s="154"/>
      <c r="F55" s="154"/>
      <c r="G55" s="154"/>
      <c r="H55" s="154"/>
      <c r="I55" s="154"/>
      <c r="J55" s="154"/>
      <c r="K55" s="154"/>
      <c r="L55" s="154"/>
      <c r="M55" s="154"/>
      <c r="N55" s="154"/>
      <c r="R55" s="219"/>
    </row>
    <row r="56" spans="1:19" s="220" customFormat="1" ht="14">
      <c r="A56" s="213"/>
      <c r="B56" s="154"/>
      <c r="C56" s="154" t="s">
        <v>341</v>
      </c>
      <c r="D56" s="154"/>
      <c r="E56" s="154"/>
      <c r="F56" s="154"/>
      <c r="G56" s="154"/>
      <c r="H56" s="154"/>
      <c r="I56" s="154"/>
      <c r="J56" s="154"/>
      <c r="K56" s="154"/>
      <c r="L56" s="154"/>
      <c r="M56" s="154"/>
      <c r="N56" s="154"/>
      <c r="R56" s="219"/>
    </row>
    <row r="57" spans="1:19" s="220" customFormat="1" ht="6" customHeight="1">
      <c r="A57" s="213"/>
      <c r="R57" s="219"/>
    </row>
    <row r="58" spans="1:19" s="220" customFormat="1" ht="14">
      <c r="A58" s="242"/>
      <c r="B58" s="243" t="s">
        <v>342</v>
      </c>
      <c r="C58" s="244"/>
      <c r="D58" s="244"/>
      <c r="E58" s="244"/>
      <c r="F58" s="244"/>
      <c r="G58" s="244"/>
      <c r="H58" s="244"/>
      <c r="I58" s="244"/>
      <c r="J58" s="244"/>
      <c r="K58" s="244"/>
      <c r="L58" s="244"/>
      <c r="M58" s="244"/>
      <c r="N58" s="244"/>
      <c r="O58" s="244"/>
      <c r="P58" s="244"/>
      <c r="Q58" s="244"/>
      <c r="R58" s="245"/>
    </row>
    <row r="59" spans="1:19" s="220" customFormat="1" ht="6" customHeight="1">
      <c r="A59" s="213"/>
      <c r="R59" s="219"/>
    </row>
    <row r="60" spans="1:19" s="220" customFormat="1" ht="15.5">
      <c r="A60" s="213"/>
      <c r="B60" s="247" t="s">
        <v>343</v>
      </c>
      <c r="C60" s="154"/>
      <c r="D60" s="154"/>
      <c r="E60" s="154"/>
      <c r="F60" s="154"/>
      <c r="G60" s="154"/>
      <c r="H60" s="154"/>
      <c r="I60" s="154"/>
      <c r="J60" s="154"/>
      <c r="K60" s="154"/>
      <c r="L60" s="154"/>
      <c r="M60" s="154"/>
      <c r="N60" s="154"/>
      <c r="O60" s="154"/>
      <c r="P60" s="154"/>
      <c r="Q60" s="154"/>
      <c r="R60" s="219"/>
    </row>
    <row r="61" spans="1:19" s="220" customFormat="1" ht="14.5">
      <c r="A61" s="213"/>
      <c r="B61" s="248" t="s">
        <v>344</v>
      </c>
      <c r="C61" s="249"/>
      <c r="D61" s="249"/>
      <c r="E61" s="249"/>
      <c r="F61" s="250" t="s">
        <v>345</v>
      </c>
      <c r="G61" s="249"/>
      <c r="H61" s="251"/>
      <c r="I61" s="249" t="s">
        <v>346</v>
      </c>
      <c r="J61" s="248" t="s">
        <v>347</v>
      </c>
      <c r="K61" s="249"/>
      <c r="L61" s="249"/>
      <c r="M61" s="249"/>
      <c r="N61" s="251"/>
      <c r="O61" s="154"/>
      <c r="P61" s="154"/>
      <c r="R61" s="219"/>
      <c r="S61"/>
    </row>
    <row r="62" spans="1:19" s="220" customFormat="1" ht="15" customHeight="1">
      <c r="A62" s="213"/>
      <c r="B62" s="252" t="str">
        <f>IF($C$7="CA",Settings!C7,Settings!D7)</f>
        <v>DHL Global Forwarding</v>
      </c>
      <c r="C62" s="253"/>
      <c r="D62" s="253"/>
      <c r="E62" s="253"/>
      <c r="F62" s="401" t="str">
        <f>IF($C$7="CA",Settings!C8,Settings!D8)</f>
        <v>810-987-0553</v>
      </c>
      <c r="G62" s="402"/>
      <c r="H62" s="403"/>
      <c r="I62" s="253" t="str">
        <f>IF($C$7="CA",Settings!C9,Settings!D9)</f>
        <v>810-990-1165</v>
      </c>
      <c r="J62" s="252" t="str">
        <f>IF($C$7="CA",Settings!C10,Settings!D10)</f>
        <v>Ics.phn@dhl.com / crystal.harrison@dhl.com</v>
      </c>
      <c r="K62" s="253"/>
      <c r="L62" s="253"/>
      <c r="M62" s="253"/>
      <c r="N62" s="254"/>
      <c r="O62" s="154"/>
      <c r="P62" s="154"/>
      <c r="R62" s="219"/>
      <c r="S62"/>
    </row>
    <row r="63" spans="1:19" s="220" customFormat="1" ht="6" customHeight="1">
      <c r="A63" s="213"/>
      <c r="R63" s="219"/>
      <c r="S63"/>
    </row>
    <row r="64" spans="1:19" s="220" customFormat="1" ht="15" customHeight="1">
      <c r="A64" s="213"/>
      <c r="B64" s="247" t="s">
        <v>348</v>
      </c>
      <c r="C64" s="154"/>
      <c r="D64" s="154"/>
      <c r="E64" s="154"/>
      <c r="F64" s="154"/>
      <c r="G64" s="154"/>
      <c r="H64" s="154"/>
      <c r="I64" s="154"/>
      <c r="J64" s="154"/>
      <c r="K64" s="154"/>
      <c r="L64" s="154"/>
      <c r="M64" s="154"/>
      <c r="N64" s="154"/>
      <c r="R64" s="219"/>
      <c r="S64"/>
    </row>
    <row r="65" spans="1:19" s="220" customFormat="1" ht="15" customHeight="1">
      <c r="A65" s="213"/>
      <c r="B65" s="248" t="s">
        <v>344</v>
      </c>
      <c r="C65" s="249"/>
      <c r="D65" s="249"/>
      <c r="E65" s="249"/>
      <c r="F65" s="250" t="s">
        <v>345</v>
      </c>
      <c r="G65" s="249"/>
      <c r="H65" s="251"/>
      <c r="I65" s="249" t="s">
        <v>346</v>
      </c>
      <c r="J65" s="248" t="s">
        <v>347</v>
      </c>
      <c r="K65" s="249"/>
      <c r="L65" s="249"/>
      <c r="M65" s="249"/>
      <c r="N65" s="251"/>
      <c r="R65" s="219"/>
      <c r="S65"/>
    </row>
    <row r="66" spans="1:19" s="220" customFormat="1" ht="15" customHeight="1">
      <c r="A66" s="213"/>
      <c r="B66" s="252" t="str">
        <f>IF($C$7="CA",Settings!C7,Settings!D7)</f>
        <v>DHL Global Forwarding</v>
      </c>
      <c r="C66" s="253"/>
      <c r="D66" s="253"/>
      <c r="E66" s="253"/>
      <c r="F66" s="252" t="str">
        <f>IF($C$7="CA",Settings!C8,Settings!D8)</f>
        <v>810-987-0553</v>
      </c>
      <c r="G66" s="253"/>
      <c r="H66" s="254"/>
      <c r="I66" s="253" t="str">
        <f>IF($C$7="CA",Settings!C9,Settings!D9)</f>
        <v>810-990-1165</v>
      </c>
      <c r="J66" s="252" t="str">
        <f>IF($C$7="CA",Settings!C10,Settings!D10)</f>
        <v>Ics.phn@dhl.com / crystal.harrison@dhl.com</v>
      </c>
      <c r="K66" s="253"/>
      <c r="L66" s="253"/>
      <c r="M66" s="253"/>
      <c r="N66" s="254"/>
      <c r="R66" s="219"/>
      <c r="S66"/>
    </row>
    <row r="67" spans="1:19" s="220" customFormat="1" ht="6" customHeight="1">
      <c r="A67" s="213"/>
      <c r="R67" s="219"/>
      <c r="S67"/>
    </row>
    <row r="68" spans="1:19" s="220" customFormat="1" ht="15" customHeight="1">
      <c r="A68" s="213"/>
      <c r="B68" s="255" t="s">
        <v>349</v>
      </c>
      <c r="C68" s="256"/>
      <c r="D68" s="256"/>
      <c r="E68" s="256"/>
      <c r="F68" s="256"/>
      <c r="G68" s="256"/>
      <c r="H68" s="256"/>
      <c r="I68" s="256"/>
      <c r="J68" s="256"/>
      <c r="K68" s="256"/>
      <c r="L68" s="256"/>
      <c r="M68" s="256"/>
      <c r="N68" s="256"/>
      <c r="O68" s="256"/>
      <c r="P68" s="256"/>
      <c r="Q68" s="256"/>
      <c r="R68" s="219"/>
      <c r="S68"/>
    </row>
    <row r="69" spans="1:19" s="220" customFormat="1" ht="6" customHeight="1">
      <c r="A69" s="213"/>
      <c r="B69" s="257"/>
      <c r="M69" s="256"/>
      <c r="R69" s="219"/>
      <c r="S69"/>
    </row>
    <row r="70" spans="1:19" s="220" customFormat="1" ht="14.5">
      <c r="A70" s="213"/>
      <c r="B70" s="258" t="s">
        <v>350</v>
      </c>
      <c r="C70" s="259"/>
      <c r="D70" s="259"/>
      <c r="E70" s="259"/>
      <c r="F70" s="259"/>
      <c r="G70" s="259"/>
      <c r="H70" s="259"/>
      <c r="I70" s="259"/>
      <c r="J70" s="259"/>
      <c r="K70" s="259"/>
      <c r="L70" s="260"/>
      <c r="M70" s="256"/>
      <c r="R70" s="219"/>
      <c r="S70"/>
    </row>
    <row r="71" spans="1:19" s="220" customFormat="1" ht="7.5" customHeight="1">
      <c r="A71" s="213"/>
      <c r="B71" s="261"/>
      <c r="C71" s="262"/>
      <c r="D71" s="262"/>
      <c r="E71" s="262"/>
      <c r="F71" s="262"/>
      <c r="G71" s="262"/>
      <c r="H71" s="262"/>
      <c r="I71" s="262"/>
      <c r="J71" s="262"/>
      <c r="K71" s="262"/>
      <c r="L71" s="263"/>
      <c r="M71" s="256"/>
      <c r="R71" s="219"/>
      <c r="S71"/>
    </row>
    <row r="72" spans="1:19" s="220" customFormat="1" ht="14.5">
      <c r="A72" s="213"/>
      <c r="B72" s="261"/>
      <c r="C72" s="264" t="s">
        <v>351</v>
      </c>
      <c r="D72" s="262"/>
      <c r="E72" s="262"/>
      <c r="F72" s="262"/>
      <c r="G72" s="262"/>
      <c r="H72" s="262"/>
      <c r="I72" s="262"/>
      <c r="J72" s="262"/>
      <c r="K72" s="262"/>
      <c r="L72" s="263"/>
      <c r="M72" s="256"/>
      <c r="R72" s="219"/>
      <c r="S72"/>
    </row>
    <row r="73" spans="1:19" s="220" customFormat="1" ht="13">
      <c r="A73" s="213"/>
      <c r="B73" s="261"/>
      <c r="C73" s="264"/>
      <c r="D73" s="262" t="s">
        <v>352</v>
      </c>
      <c r="E73" s="262"/>
      <c r="F73" s="262"/>
      <c r="G73" s="262"/>
      <c r="H73" s="262"/>
      <c r="I73" s="262"/>
      <c r="J73" s="262"/>
      <c r="K73" s="262"/>
      <c r="L73" s="263"/>
      <c r="M73" s="256"/>
      <c r="R73" s="219"/>
    </row>
    <row r="74" spans="1:19" s="220" customFormat="1" ht="13">
      <c r="A74" s="213"/>
      <c r="B74" s="261"/>
      <c r="C74" s="264"/>
      <c r="D74" s="262" t="s">
        <v>353</v>
      </c>
      <c r="E74" s="262"/>
      <c r="F74" s="262"/>
      <c r="G74" s="262"/>
      <c r="H74" s="262"/>
      <c r="I74" s="262"/>
      <c r="J74" s="262"/>
      <c r="K74" s="262"/>
      <c r="L74" s="263"/>
      <c r="M74" s="256"/>
      <c r="R74" s="219"/>
    </row>
    <row r="75" spans="1:19" s="220" customFormat="1" ht="13">
      <c r="A75" s="213"/>
      <c r="B75" s="261"/>
      <c r="C75" s="264"/>
      <c r="D75" s="262" t="s">
        <v>354</v>
      </c>
      <c r="E75" s="262"/>
      <c r="F75" s="262"/>
      <c r="G75" s="262"/>
      <c r="H75" s="262"/>
      <c r="I75" s="262"/>
      <c r="J75" s="262"/>
      <c r="K75" s="262"/>
      <c r="L75" s="263"/>
      <c r="M75" s="256"/>
      <c r="R75" s="219"/>
    </row>
    <row r="76" spans="1:19" s="220" customFormat="1" ht="13">
      <c r="A76" s="213"/>
      <c r="B76" s="261"/>
      <c r="C76" s="262"/>
      <c r="D76" s="265" t="s">
        <v>355</v>
      </c>
      <c r="E76" s="262"/>
      <c r="F76" s="262"/>
      <c r="G76" s="262"/>
      <c r="H76" s="262"/>
      <c r="I76" s="262"/>
      <c r="J76" s="262"/>
      <c r="K76" s="262"/>
      <c r="L76" s="263"/>
      <c r="M76" s="256"/>
      <c r="R76" s="219"/>
    </row>
    <row r="77" spans="1:19" s="220" customFormat="1" ht="6" customHeight="1">
      <c r="A77" s="213"/>
      <c r="B77" s="261"/>
      <c r="C77" s="262"/>
      <c r="D77" s="266"/>
      <c r="E77" s="262"/>
      <c r="F77" s="262"/>
      <c r="G77" s="262"/>
      <c r="H77" s="262"/>
      <c r="I77" s="262"/>
      <c r="J77" s="262"/>
      <c r="K77" s="262"/>
      <c r="L77" s="263"/>
      <c r="M77" s="256"/>
      <c r="R77" s="219"/>
    </row>
    <row r="78" spans="1:19" s="220" customFormat="1" ht="13">
      <c r="A78" s="213"/>
      <c r="B78" s="261"/>
      <c r="C78" s="264" t="s">
        <v>356</v>
      </c>
      <c r="D78" s="262"/>
      <c r="E78" s="262"/>
      <c r="F78" s="262"/>
      <c r="G78" s="262"/>
      <c r="H78" s="262"/>
      <c r="I78" s="262"/>
      <c r="J78" s="262"/>
      <c r="K78" s="262"/>
      <c r="L78" s="263"/>
      <c r="M78" s="256"/>
      <c r="R78" s="219"/>
    </row>
    <row r="79" spans="1:19" s="220" customFormat="1" ht="13">
      <c r="A79" s="213"/>
      <c r="B79" s="261"/>
      <c r="C79" s="264"/>
      <c r="D79" s="262" t="s">
        <v>357</v>
      </c>
      <c r="E79" s="262"/>
      <c r="F79" s="262"/>
      <c r="G79" s="262"/>
      <c r="H79" s="262"/>
      <c r="I79" s="262"/>
      <c r="J79" s="262"/>
      <c r="K79" s="262"/>
      <c r="L79" s="263"/>
      <c r="M79" s="256"/>
      <c r="R79" s="219"/>
    </row>
    <row r="80" spans="1:19" s="220" customFormat="1" ht="13">
      <c r="A80" s="213"/>
      <c r="B80" s="261"/>
      <c r="C80" s="264"/>
      <c r="D80" s="262" t="s">
        <v>358</v>
      </c>
      <c r="E80" s="262"/>
      <c r="F80" s="262"/>
      <c r="G80" s="262"/>
      <c r="H80" s="262"/>
      <c r="I80" s="262"/>
      <c r="J80" s="262"/>
      <c r="K80" s="262"/>
      <c r="L80" s="263"/>
      <c r="M80" s="256"/>
      <c r="R80" s="219"/>
    </row>
    <row r="81" spans="1:18" s="220" customFormat="1" ht="13">
      <c r="A81" s="213"/>
      <c r="B81" s="261"/>
      <c r="C81" s="264"/>
      <c r="D81" s="265" t="s">
        <v>359</v>
      </c>
      <c r="E81" s="262"/>
      <c r="F81" s="262"/>
      <c r="G81" s="262"/>
      <c r="H81" s="262"/>
      <c r="I81" s="262"/>
      <c r="J81" s="262"/>
      <c r="K81" s="262"/>
      <c r="L81" s="263"/>
      <c r="M81" s="256"/>
      <c r="R81" s="219"/>
    </row>
    <row r="82" spans="1:18" s="220" customFormat="1" ht="13">
      <c r="A82" s="213"/>
      <c r="B82" s="261"/>
      <c r="C82" s="262"/>
      <c r="D82" s="265" t="s">
        <v>360</v>
      </c>
      <c r="E82" s="262"/>
      <c r="F82" s="262"/>
      <c r="G82" s="262"/>
      <c r="H82" s="262"/>
      <c r="I82" s="262"/>
      <c r="J82" s="262"/>
      <c r="K82" s="262"/>
      <c r="L82" s="263"/>
      <c r="M82" s="256"/>
      <c r="R82" s="219"/>
    </row>
    <row r="83" spans="1:18" s="220" customFormat="1" ht="6" customHeight="1">
      <c r="A83" s="213"/>
      <c r="B83" s="261"/>
      <c r="C83" s="262"/>
      <c r="D83" s="266"/>
      <c r="E83" s="262"/>
      <c r="F83" s="262"/>
      <c r="G83" s="262"/>
      <c r="H83" s="262"/>
      <c r="I83" s="262"/>
      <c r="J83" s="262"/>
      <c r="K83" s="262"/>
      <c r="L83" s="263"/>
      <c r="M83" s="256"/>
      <c r="R83" s="219"/>
    </row>
    <row r="84" spans="1:18" s="220" customFormat="1" ht="13">
      <c r="A84" s="213"/>
      <c r="B84" s="261"/>
      <c r="C84" s="264" t="s">
        <v>361</v>
      </c>
      <c r="D84" s="262"/>
      <c r="E84" s="262"/>
      <c r="F84" s="262"/>
      <c r="G84" s="262"/>
      <c r="H84" s="262"/>
      <c r="I84" s="262"/>
      <c r="J84" s="262"/>
      <c r="K84" s="262"/>
      <c r="L84" s="263"/>
      <c r="M84" s="256"/>
      <c r="R84" s="219"/>
    </row>
    <row r="85" spans="1:18" s="220" customFormat="1" ht="13">
      <c r="A85" s="213"/>
      <c r="B85" s="261"/>
      <c r="C85" s="264"/>
      <c r="D85" s="262" t="s">
        <v>352</v>
      </c>
      <c r="E85" s="262"/>
      <c r="F85" s="262"/>
      <c r="G85" s="262"/>
      <c r="H85" s="262"/>
      <c r="I85" s="262"/>
      <c r="J85" s="262"/>
      <c r="K85" s="262"/>
      <c r="L85" s="263"/>
      <c r="M85" s="256"/>
      <c r="R85" s="219"/>
    </row>
    <row r="86" spans="1:18" s="220" customFormat="1" ht="13">
      <c r="A86" s="213"/>
      <c r="B86" s="252"/>
      <c r="C86" s="155"/>
      <c r="D86" s="156" t="s">
        <v>362</v>
      </c>
      <c r="E86" s="253"/>
      <c r="F86" s="253"/>
      <c r="G86" s="253"/>
      <c r="H86" s="253"/>
      <c r="I86" s="253"/>
      <c r="J86" s="253"/>
      <c r="K86" s="253"/>
      <c r="L86" s="254"/>
      <c r="M86" s="256"/>
      <c r="R86" s="219"/>
    </row>
    <row r="87" spans="1:18" s="220" customFormat="1" ht="6" customHeight="1">
      <c r="A87" s="213"/>
      <c r="C87" s="267"/>
      <c r="M87" s="256"/>
      <c r="R87" s="219"/>
    </row>
    <row r="88" spans="1:18" s="220" customFormat="1" ht="13">
      <c r="A88" s="213"/>
      <c r="B88" s="220" t="s">
        <v>363</v>
      </c>
      <c r="R88" s="219"/>
    </row>
    <row r="89" spans="1:18" s="220" customFormat="1" ht="6" customHeight="1">
      <c r="A89" s="213"/>
      <c r="R89" s="219"/>
    </row>
    <row r="90" spans="1:18" s="220" customFormat="1" ht="13">
      <c r="A90" s="213"/>
      <c r="B90" s="268" t="s">
        <v>364</v>
      </c>
      <c r="R90" s="219"/>
    </row>
    <row r="91" spans="1:18" s="220" customFormat="1" ht="6" customHeight="1" thickBot="1">
      <c r="A91" s="269"/>
      <c r="B91" s="270"/>
      <c r="C91" s="270"/>
      <c r="D91" s="270"/>
      <c r="E91" s="270"/>
      <c r="F91" s="270"/>
      <c r="G91" s="270"/>
      <c r="H91" s="270"/>
      <c r="I91" s="270"/>
      <c r="J91" s="270"/>
      <c r="K91" s="270"/>
      <c r="L91" s="270"/>
      <c r="M91" s="270"/>
      <c r="N91" s="270"/>
      <c r="O91" s="270"/>
      <c r="P91" s="270"/>
      <c r="Q91" s="270"/>
      <c r="R91" s="271"/>
    </row>
    <row r="92" spans="1:18" s="220" customFormat="1"/>
  </sheetData>
  <sheetProtection algorithmName="SHA-512" hashValue="doIz42YWzL6EKtT5bXgoJ2yzFqyspek8o5BRj8set4jfK9/qrZHox95OFkhZwv6uoXn4FrquK/CzcjwQqDFp1g==" saltValue="GrK0QhRtAnOmtWiqbsIjTw==" spinCount="100000" sheet="1" objects="1" scenarios="1"/>
  <mergeCells count="3">
    <mergeCell ref="D7:G7"/>
    <mergeCell ref="I5:P7"/>
    <mergeCell ref="F62:H62"/>
  </mergeCells>
  <dataValidations count="1">
    <dataValidation type="list" allowBlank="1" showInputMessage="1" showErrorMessage="1" sqref="C7" xr:uid="{00000000-0002-0000-0200-000000000000}">
      <formula1>"CA,US"</formula1>
    </dataValidation>
  </dataValidations>
  <printOptions horizontalCentered="1" verticalCentered="1"/>
  <pageMargins left="0.23622047244094491" right="0.23622047244094491" top="0.15748031496062992" bottom="0.15748031496062992" header="0.31496062992125984" footer="0.31496062992125984"/>
  <pageSetup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Settings!$AC$6:$AC$94</xm:f>
          </x14:formula1>
          <xm:sqref>D7:G7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4189-1F50-460B-96ED-87B7B076829C}">
  <sheetPr>
    <tabColor rgb="FF00B050"/>
    <pageSetUpPr fitToPage="1"/>
  </sheetPr>
  <dimension ref="A1:J29"/>
  <sheetViews>
    <sheetView zoomScale="80" zoomScaleNormal="80" workbookViewId="0">
      <selection activeCell="A32" sqref="A32"/>
    </sheetView>
  </sheetViews>
  <sheetFormatPr baseColWidth="10" defaultColWidth="11.54296875" defaultRowHeight="14.5"/>
  <cols>
    <col min="1" max="1" width="13.7265625" customWidth="1"/>
    <col min="2" max="2" width="8.1796875" customWidth="1"/>
    <col min="4" max="4" width="15.81640625" customWidth="1"/>
    <col min="5" max="5" width="11" customWidth="1"/>
    <col min="6" max="6" width="13.81640625" customWidth="1"/>
    <col min="7" max="7" width="4.54296875" customWidth="1"/>
    <col min="8" max="8" width="35.81640625" customWidth="1"/>
    <col min="9" max="9" width="30.81640625" customWidth="1"/>
  </cols>
  <sheetData>
    <row r="1" spans="1:10" ht="15" thickBot="1"/>
    <row r="2" spans="1:10" ht="21.5" thickBot="1">
      <c r="A2" s="406" t="s">
        <v>365</v>
      </c>
      <c r="B2" s="407"/>
      <c r="C2" s="407"/>
      <c r="D2" s="407"/>
      <c r="E2" s="407"/>
      <c r="F2" s="407"/>
      <c r="G2" s="407"/>
      <c r="H2" s="407"/>
      <c r="I2" s="407"/>
      <c r="J2" s="408"/>
    </row>
    <row r="3" spans="1:10">
      <c r="A3" s="167"/>
      <c r="B3" s="168"/>
      <c r="C3" s="168"/>
      <c r="D3" s="168"/>
      <c r="E3" s="168"/>
      <c r="F3" s="168"/>
      <c r="G3" s="320"/>
      <c r="H3" s="321"/>
      <c r="I3" s="321"/>
      <c r="J3" s="322"/>
    </row>
    <row r="4" spans="1:10" ht="22.5">
      <c r="A4" s="170" t="s">
        <v>366</v>
      </c>
      <c r="B4" s="168"/>
      <c r="C4" s="168"/>
      <c r="D4" s="168"/>
      <c r="E4" s="168"/>
      <c r="F4" s="168"/>
      <c r="G4" s="171" t="s">
        <v>367</v>
      </c>
      <c r="H4" s="168"/>
      <c r="I4" s="168"/>
      <c r="J4" s="169"/>
    </row>
    <row r="5" spans="1:10">
      <c r="A5" s="172"/>
      <c r="B5" s="168"/>
      <c r="C5" s="168"/>
      <c r="D5" s="168"/>
      <c r="E5" s="168"/>
      <c r="F5" s="168"/>
      <c r="G5" s="173"/>
      <c r="H5" s="168"/>
      <c r="I5" s="168"/>
      <c r="J5" s="169"/>
    </row>
    <row r="6" spans="1:10" ht="15.5">
      <c r="A6" s="409" t="s">
        <v>300</v>
      </c>
      <c r="B6" s="410"/>
      <c r="C6" s="410"/>
      <c r="D6" s="174"/>
      <c r="E6" s="174"/>
      <c r="F6" s="168"/>
      <c r="G6" s="411" t="s">
        <v>368</v>
      </c>
      <c r="H6" s="410"/>
      <c r="I6" s="410"/>
      <c r="J6" s="169"/>
    </row>
    <row r="7" spans="1:10" ht="15.5">
      <c r="A7" s="175" t="s">
        <v>301</v>
      </c>
      <c r="B7" s="168"/>
      <c r="C7" s="168"/>
      <c r="D7" s="168"/>
      <c r="E7" s="168"/>
      <c r="F7" s="168"/>
      <c r="G7" s="176" t="s">
        <v>281</v>
      </c>
      <c r="H7" s="323"/>
      <c r="I7" s="168"/>
      <c r="J7" s="169"/>
    </row>
    <row r="8" spans="1:10" ht="15.5">
      <c r="A8" s="326" t="s">
        <v>470</v>
      </c>
      <c r="B8" s="168"/>
      <c r="C8" s="168"/>
      <c r="D8" s="168"/>
      <c r="E8" s="168"/>
      <c r="F8" s="168"/>
      <c r="G8" s="330" t="s">
        <v>477</v>
      </c>
      <c r="H8" s="168"/>
      <c r="I8" s="329" t="s">
        <v>474</v>
      </c>
      <c r="J8" s="169"/>
    </row>
    <row r="9" spans="1:10">
      <c r="A9" s="326" t="s">
        <v>473</v>
      </c>
      <c r="B9" s="168"/>
      <c r="C9" s="168"/>
      <c r="D9" s="168"/>
      <c r="E9" s="168"/>
      <c r="F9" s="168"/>
      <c r="G9" s="327" t="s">
        <v>475</v>
      </c>
      <c r="H9" s="168"/>
      <c r="I9" s="328" t="s">
        <v>476</v>
      </c>
      <c r="J9" s="169"/>
    </row>
    <row r="10" spans="1:10">
      <c r="A10" s="412" t="s">
        <v>369</v>
      </c>
      <c r="B10" s="413"/>
      <c r="C10" s="413"/>
      <c r="D10" s="413"/>
      <c r="E10" s="168"/>
      <c r="F10" s="168"/>
      <c r="G10" s="331"/>
      <c r="H10" s="168"/>
      <c r="I10" s="329"/>
      <c r="J10" s="169"/>
    </row>
    <row r="11" spans="1:10">
      <c r="A11" s="412"/>
      <c r="B11" s="413"/>
      <c r="C11" s="413"/>
      <c r="D11" s="413"/>
      <c r="E11" s="168"/>
      <c r="F11" s="168"/>
      <c r="G11" s="327" t="s">
        <v>302</v>
      </c>
      <c r="H11" s="332"/>
      <c r="I11" s="168"/>
      <c r="J11" s="169"/>
    </row>
    <row r="12" spans="1:10" ht="15.5">
      <c r="A12" s="177"/>
      <c r="B12" s="178"/>
      <c r="C12" s="178"/>
      <c r="D12" s="178"/>
      <c r="E12" s="168"/>
      <c r="F12" s="168"/>
      <c r="G12" s="327" t="s">
        <v>286</v>
      </c>
      <c r="H12" s="332"/>
      <c r="I12" s="168"/>
      <c r="J12" s="169"/>
    </row>
    <row r="13" spans="1:10" ht="15.5">
      <c r="A13" s="409" t="s">
        <v>370</v>
      </c>
      <c r="B13" s="410"/>
      <c r="C13" s="410"/>
      <c r="D13" s="174"/>
      <c r="E13" s="174"/>
      <c r="F13" s="168"/>
      <c r="G13" s="179"/>
      <c r="H13" s="168"/>
      <c r="I13" s="168"/>
      <c r="J13" s="169"/>
    </row>
    <row r="14" spans="1:10" ht="22.5">
      <c r="A14" s="175" t="s">
        <v>281</v>
      </c>
      <c r="B14" s="168"/>
      <c r="C14" s="168"/>
      <c r="D14" s="168"/>
      <c r="E14" s="168"/>
      <c r="F14" s="168"/>
      <c r="G14" s="171" t="s">
        <v>471</v>
      </c>
      <c r="H14" s="168"/>
      <c r="I14" s="168"/>
      <c r="J14" s="169"/>
    </row>
    <row r="15" spans="1:10" ht="18.5">
      <c r="A15" s="180" t="s">
        <v>287</v>
      </c>
      <c r="B15" s="168"/>
      <c r="C15" s="168"/>
      <c r="D15" s="168"/>
      <c r="E15" s="168"/>
      <c r="F15" s="168"/>
      <c r="G15" s="179"/>
      <c r="H15" s="168"/>
      <c r="I15" s="168"/>
      <c r="J15" s="169"/>
    </row>
    <row r="16" spans="1:10">
      <c r="A16" s="182" t="s">
        <v>303</v>
      </c>
      <c r="B16" s="168"/>
      <c r="C16" s="168"/>
      <c r="D16" s="168"/>
      <c r="E16" s="168"/>
      <c r="F16" s="168"/>
      <c r="G16" s="325" t="s">
        <v>472</v>
      </c>
      <c r="H16" s="168"/>
      <c r="I16" s="168"/>
      <c r="J16" s="169"/>
    </row>
    <row r="17" spans="1:10">
      <c r="A17" s="182" t="s">
        <v>304</v>
      </c>
      <c r="B17" s="168"/>
      <c r="C17" s="168"/>
      <c r="D17" s="168"/>
      <c r="E17" s="168"/>
      <c r="F17" s="168"/>
      <c r="G17" s="173"/>
      <c r="H17" s="168"/>
      <c r="I17" s="168"/>
      <c r="J17" s="169"/>
    </row>
    <row r="18" spans="1:10" ht="15" thickBot="1">
      <c r="A18" s="181"/>
      <c r="B18" s="168"/>
      <c r="C18" s="168"/>
      <c r="D18" s="168"/>
      <c r="E18" s="168"/>
      <c r="F18" s="168"/>
      <c r="G18" s="324"/>
      <c r="H18" s="188"/>
      <c r="I18" s="188"/>
      <c r="J18" s="189"/>
    </row>
    <row r="19" spans="1:10" ht="21.5" thickBot="1">
      <c r="A19" s="406" t="s">
        <v>371</v>
      </c>
      <c r="B19" s="407"/>
      <c r="C19" s="407"/>
      <c r="D19" s="407"/>
      <c r="E19" s="407"/>
      <c r="F19" s="407"/>
      <c r="G19" s="407"/>
      <c r="H19" s="407"/>
      <c r="I19" s="407"/>
      <c r="J19" s="408"/>
    </row>
    <row r="20" spans="1:10" ht="22.5">
      <c r="A20" s="170" t="s">
        <v>469</v>
      </c>
      <c r="B20" s="170"/>
      <c r="C20" s="183"/>
      <c r="D20" s="183"/>
      <c r="E20" s="183"/>
      <c r="F20" s="183"/>
      <c r="G20" s="183"/>
      <c r="H20" s="183"/>
      <c r="I20" s="183"/>
      <c r="J20" s="184"/>
    </row>
    <row r="21" spans="1:10" ht="22.5">
      <c r="A21" s="170"/>
      <c r="B21" s="319"/>
      <c r="C21" s="183"/>
      <c r="D21" s="183"/>
      <c r="E21" s="183"/>
      <c r="F21" s="183"/>
      <c r="G21" s="183"/>
      <c r="H21" s="183"/>
      <c r="I21" s="183"/>
      <c r="J21" s="184"/>
    </row>
    <row r="22" spans="1:10" ht="18">
      <c r="A22" s="404" t="s">
        <v>368</v>
      </c>
      <c r="B22" s="405"/>
      <c r="C22" s="405"/>
      <c r="D22" s="185"/>
      <c r="E22" s="185"/>
      <c r="F22" s="174"/>
      <c r="G22" s="168"/>
      <c r="H22" s="168"/>
      <c r="I22" s="168"/>
      <c r="J22" s="169"/>
    </row>
    <row r="23" spans="1:10" ht="15.5">
      <c r="A23" s="200"/>
      <c r="B23" s="201"/>
      <c r="C23" s="201"/>
      <c r="D23" s="185"/>
      <c r="E23" s="185"/>
      <c r="F23" s="174"/>
      <c r="G23" s="168"/>
      <c r="H23" s="168"/>
      <c r="I23" s="168"/>
      <c r="J23" s="169"/>
    </row>
    <row r="24" spans="1:10" ht="15" customHeight="1">
      <c r="A24" s="350" t="s">
        <v>505</v>
      </c>
      <c r="B24" s="201"/>
      <c r="C24" s="201"/>
      <c r="D24" s="185"/>
      <c r="E24" s="185"/>
      <c r="F24" s="174"/>
      <c r="G24" s="168"/>
      <c r="H24" s="168"/>
      <c r="I24" s="168"/>
      <c r="J24" s="169"/>
    </row>
    <row r="25" spans="1:10" ht="15" customHeight="1">
      <c r="A25" s="166" t="s">
        <v>502</v>
      </c>
      <c r="B25" s="201"/>
      <c r="C25" s="201"/>
      <c r="D25" s="185"/>
      <c r="E25" s="185"/>
      <c r="F25" s="174"/>
      <c r="G25" s="168"/>
      <c r="H25" s="168"/>
      <c r="I25" s="168"/>
      <c r="J25" s="169"/>
    </row>
    <row r="26" spans="1:10" ht="15.5">
      <c r="A26" s="348"/>
      <c r="B26" s="201"/>
      <c r="C26" s="201"/>
      <c r="D26" s="185"/>
      <c r="E26" s="185"/>
      <c r="F26" s="174"/>
      <c r="G26" s="168"/>
      <c r="H26" s="168"/>
      <c r="I26" s="168"/>
      <c r="J26" s="169"/>
    </row>
    <row r="27" spans="1:10" ht="21.75" customHeight="1">
      <c r="A27" s="347" t="s">
        <v>508</v>
      </c>
      <c r="B27" s="186"/>
      <c r="C27" s="186"/>
      <c r="D27" s="186"/>
      <c r="E27" s="186"/>
      <c r="F27" s="168"/>
      <c r="G27" s="168"/>
      <c r="H27" s="168"/>
      <c r="I27" s="168"/>
      <c r="J27" s="169"/>
    </row>
    <row r="28" spans="1:10">
      <c r="A28" s="347" t="s">
        <v>509</v>
      </c>
      <c r="B28" s="168"/>
      <c r="C28" s="168"/>
      <c r="D28" s="168"/>
      <c r="E28" s="168"/>
      <c r="F28" s="168"/>
      <c r="G28" s="168"/>
      <c r="H28" s="168"/>
      <c r="I28" s="168"/>
      <c r="J28" s="169"/>
    </row>
    <row r="29" spans="1:10" ht="15" thickBot="1">
      <c r="A29" s="349" t="s">
        <v>510</v>
      </c>
      <c r="B29" s="188"/>
      <c r="C29" s="188"/>
      <c r="D29" s="188"/>
      <c r="E29" s="188"/>
      <c r="F29" s="188"/>
      <c r="G29" s="188"/>
      <c r="H29" s="188"/>
      <c r="I29" s="188"/>
      <c r="J29" s="189"/>
    </row>
  </sheetData>
  <sheetProtection algorithmName="SHA-512" hashValue="vPUCke1qNbeXYmXrsFzmmgqQE0bJaOvjy55fWmxuwoFtS7S00TjvYdc6CPtw5wkZQa/9doeYekLY7It+qgVArg==" saltValue="FlbGPaKKjKBb6zInvE7P5w==" spinCount="100000" sheet="1" objects="1" scenarios="1"/>
  <mergeCells count="7">
    <mergeCell ref="A22:C22"/>
    <mergeCell ref="A2:J2"/>
    <mergeCell ref="A6:C6"/>
    <mergeCell ref="G6:I6"/>
    <mergeCell ref="A10:D11"/>
    <mergeCell ref="A13:C13"/>
    <mergeCell ref="A19:J19"/>
  </mergeCells>
  <hyperlinks>
    <hyperlink ref="A15" r:id="rId1" display="mailto:Ics.phn@dhl.com" xr:uid="{A3BCB9D4-9BA2-450F-9121-42BCA09E2D33}"/>
    <hyperlink ref="I8" r:id="rId2" xr:uid="{1A391B2C-0B3D-4948-AFA3-379CA834FFA9}"/>
    <hyperlink ref="A8" r:id="rId3" xr:uid="{EBA746E3-5AA0-42B1-983D-F4F95CA6BFF4}"/>
    <hyperlink ref="G16" r:id="rId4" xr:uid="{A9055E9B-C0FC-41EA-B08D-F9575B823C61}"/>
    <hyperlink ref="A9" r:id="rId5" xr:uid="{EE101B57-29C7-4FB6-9CC0-69CDF1612B09}"/>
    <hyperlink ref="I9" r:id="rId6" xr:uid="{4E8E5135-5BBB-4885-9CE5-13133D855C46}"/>
    <hyperlink ref="A25" r:id="rId7" display="mailto:opsho@buckland.com" xr:uid="{08C8AAE1-04CB-4C64-9BC3-15491283B636}"/>
  </hyperlinks>
  <pageMargins left="0.75" right="0.7" top="0.75" bottom="0.75" header="0.3" footer="0.3"/>
  <pageSetup scale="74" orientation="portrait" r:id="rId8"/>
  <headerFooter>
    <oddHeader xml:space="preserve">&amp;C&amp;"Arial,Normal"&amp;16US and CA CUSTOMS BROKERS </oddHeader>
    <oddFooter>&amp;L&amp;Z&amp;F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2971-49B5-4693-AA3D-BC72EFC7C824}">
  <sheetPr>
    <tabColor rgb="FF00B0F0"/>
  </sheetPr>
  <dimension ref="A1:BG66"/>
  <sheetViews>
    <sheetView showGridLines="0" zoomScale="80" zoomScaleNormal="80" zoomScaleSheetLayoutView="100" workbookViewId="0">
      <selection activeCell="AM20" sqref="AM20"/>
    </sheetView>
  </sheetViews>
  <sheetFormatPr baseColWidth="10" defaultColWidth="9.1796875" defaultRowHeight="12.5"/>
  <cols>
    <col min="1" max="1" width="8.1796875" style="272" customWidth="1"/>
    <col min="2" max="2" width="10.26953125" style="272" customWidth="1"/>
    <col min="3" max="3" width="3.54296875" style="272" customWidth="1"/>
    <col min="4" max="4" width="4.54296875" style="272" customWidth="1"/>
    <col min="5" max="5" width="4.26953125" style="272" customWidth="1"/>
    <col min="6" max="6" width="5.26953125" style="272" customWidth="1"/>
    <col min="7" max="11" width="3.54296875" style="272" customWidth="1"/>
    <col min="12" max="12" width="7.7265625" style="272" customWidth="1"/>
    <col min="13" max="13" width="5.7265625" style="272" customWidth="1"/>
    <col min="14" max="14" width="9.26953125" style="272" customWidth="1"/>
    <col min="15" max="15" width="3.54296875" style="272" customWidth="1"/>
    <col min="16" max="16" width="3.453125" style="272" customWidth="1"/>
    <col min="17" max="18" width="3.54296875" style="272" customWidth="1"/>
    <col min="19" max="19" width="7.54296875" style="272" customWidth="1"/>
    <col min="20" max="20" width="9.453125" style="272" customWidth="1"/>
    <col min="21" max="21" width="9.7265625" style="272" customWidth="1"/>
    <col min="22" max="24" width="3.54296875" style="272" customWidth="1"/>
    <col min="25" max="25" width="9.7265625" style="272" customWidth="1"/>
    <col min="26" max="26" width="3.26953125" style="272" customWidth="1"/>
    <col min="27" max="28" width="3.54296875" style="272" customWidth="1"/>
    <col min="29" max="29" width="6.453125" style="272" customWidth="1"/>
    <col min="30" max="30" width="3.54296875" style="272" customWidth="1"/>
    <col min="31" max="16384" width="9.1796875" style="272"/>
  </cols>
  <sheetData>
    <row r="1" spans="1:29" ht="27" customHeight="1">
      <c r="A1" s="414" t="s">
        <v>372</v>
      </c>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6"/>
    </row>
    <row r="2" spans="1:29" s="273" customFormat="1" ht="18" customHeight="1">
      <c r="A2" s="417" t="s">
        <v>373</v>
      </c>
      <c r="B2" s="418"/>
      <c r="C2" s="418"/>
      <c r="D2" s="418"/>
      <c r="E2" s="418"/>
      <c r="F2" s="418"/>
      <c r="G2" s="418"/>
      <c r="H2" s="418"/>
      <c r="I2" s="418"/>
      <c r="J2" s="418"/>
      <c r="K2" s="418"/>
      <c r="L2" s="418"/>
      <c r="M2" s="418"/>
      <c r="N2" s="419"/>
      <c r="O2" s="418" t="s">
        <v>374</v>
      </c>
      <c r="P2" s="418"/>
      <c r="Q2" s="418"/>
      <c r="R2" s="418"/>
      <c r="S2" s="418"/>
      <c r="T2" s="418"/>
      <c r="U2" s="418"/>
      <c r="V2" s="419"/>
      <c r="W2" s="420" t="s">
        <v>375</v>
      </c>
      <c r="X2" s="418"/>
      <c r="Y2" s="418"/>
      <c r="Z2" s="418"/>
      <c r="AA2" s="418"/>
      <c r="AB2" s="418"/>
      <c r="AC2" s="421"/>
    </row>
    <row r="3" spans="1:29" s="273" customFormat="1" ht="18" customHeight="1">
      <c r="A3" s="422" t="s">
        <v>109</v>
      </c>
      <c r="B3" s="423"/>
      <c r="C3" s="423"/>
      <c r="D3" s="423"/>
      <c r="E3" s="423"/>
      <c r="F3" s="423"/>
      <c r="G3" s="423"/>
      <c r="H3" s="423"/>
      <c r="I3" s="423"/>
      <c r="J3" s="423"/>
      <c r="K3" s="423"/>
      <c r="L3" s="423"/>
      <c r="M3" s="423"/>
      <c r="N3" s="424"/>
      <c r="O3" s="425"/>
      <c r="P3" s="426"/>
      <c r="Q3" s="426"/>
      <c r="R3" s="426"/>
      <c r="S3" s="426"/>
      <c r="T3" s="426"/>
      <c r="U3" s="426"/>
      <c r="V3" s="427"/>
      <c r="W3" s="431" t="s">
        <v>109</v>
      </c>
      <c r="X3" s="432"/>
      <c r="Y3" s="432"/>
      <c r="Z3" s="432"/>
      <c r="AA3" s="432"/>
      <c r="AB3" s="432"/>
      <c r="AC3" s="433"/>
    </row>
    <row r="4" spans="1:29" s="273" customFormat="1" ht="18" customHeight="1">
      <c r="A4" s="422" t="s">
        <v>109</v>
      </c>
      <c r="B4" s="423"/>
      <c r="C4" s="423"/>
      <c r="D4" s="423"/>
      <c r="E4" s="423"/>
      <c r="F4" s="423"/>
      <c r="G4" s="423"/>
      <c r="H4" s="423"/>
      <c r="I4" s="423"/>
      <c r="J4" s="423"/>
      <c r="K4" s="423"/>
      <c r="L4" s="423"/>
      <c r="M4" s="423"/>
      <c r="N4" s="424"/>
      <c r="O4" s="428"/>
      <c r="P4" s="429"/>
      <c r="Q4" s="429"/>
      <c r="R4" s="429"/>
      <c r="S4" s="429"/>
      <c r="T4" s="429"/>
      <c r="U4" s="429"/>
      <c r="V4" s="430"/>
      <c r="W4" s="434"/>
      <c r="X4" s="435"/>
      <c r="Y4" s="435"/>
      <c r="Z4" s="435"/>
      <c r="AA4" s="435"/>
      <c r="AB4" s="435"/>
      <c r="AC4" s="436"/>
    </row>
    <row r="5" spans="1:29" s="273" customFormat="1" ht="18" customHeight="1">
      <c r="A5" s="422" t="s">
        <v>109</v>
      </c>
      <c r="B5" s="423"/>
      <c r="C5" s="423"/>
      <c r="D5" s="423"/>
      <c r="E5" s="423"/>
      <c r="F5" s="423"/>
      <c r="G5" s="423"/>
      <c r="H5" s="423"/>
      <c r="I5" s="423"/>
      <c r="J5" s="423"/>
      <c r="K5" s="423"/>
      <c r="L5" s="423"/>
      <c r="M5" s="423"/>
      <c r="N5" s="424"/>
      <c r="O5" s="420" t="s">
        <v>376</v>
      </c>
      <c r="P5" s="418"/>
      <c r="Q5" s="418"/>
      <c r="R5" s="418"/>
      <c r="S5" s="418"/>
      <c r="T5" s="418"/>
      <c r="U5" s="418"/>
      <c r="V5" s="418"/>
      <c r="W5" s="450"/>
      <c r="X5" s="450"/>
      <c r="Y5" s="450"/>
      <c r="Z5" s="450"/>
      <c r="AA5" s="450"/>
      <c r="AB5" s="450"/>
      <c r="AC5" s="451"/>
    </row>
    <row r="6" spans="1:29" s="273" customFormat="1" ht="18" customHeight="1">
      <c r="A6" s="274"/>
      <c r="B6" s="275"/>
      <c r="C6" s="275"/>
      <c r="D6" s="275"/>
      <c r="E6" s="275"/>
      <c r="F6" s="275"/>
      <c r="G6" s="275"/>
      <c r="H6" s="275"/>
      <c r="I6" s="275"/>
      <c r="J6" s="275"/>
      <c r="K6" s="275"/>
      <c r="L6" s="275"/>
      <c r="M6" s="275"/>
      <c r="N6" s="276"/>
      <c r="O6" s="277"/>
      <c r="P6" s="278" t="s">
        <v>377</v>
      </c>
      <c r="Q6" s="279"/>
      <c r="R6" s="279"/>
      <c r="S6" s="278"/>
      <c r="T6" s="278"/>
      <c r="U6" s="278"/>
      <c r="V6" s="278"/>
      <c r="W6" s="278"/>
      <c r="X6" s="278"/>
      <c r="Y6" s="278"/>
      <c r="Z6" s="278"/>
      <c r="AA6" s="279"/>
      <c r="AB6" s="279"/>
      <c r="AC6" s="280"/>
    </row>
    <row r="7" spans="1:29" s="273" customFormat="1" ht="18" customHeight="1">
      <c r="A7" s="417" t="s">
        <v>378</v>
      </c>
      <c r="B7" s="418"/>
      <c r="C7" s="418"/>
      <c r="D7" s="418"/>
      <c r="E7" s="418"/>
      <c r="F7" s="418"/>
      <c r="G7" s="418"/>
      <c r="H7" s="418"/>
      <c r="I7" s="418"/>
      <c r="J7" s="418"/>
      <c r="K7" s="418"/>
      <c r="L7" s="418"/>
      <c r="M7" s="418"/>
      <c r="N7" s="419"/>
      <c r="O7" s="420" t="s">
        <v>379</v>
      </c>
      <c r="P7" s="418"/>
      <c r="Q7" s="418"/>
      <c r="R7" s="418"/>
      <c r="S7" s="418"/>
      <c r="T7" s="418"/>
      <c r="U7" s="418"/>
      <c r="V7" s="418"/>
      <c r="W7" s="418"/>
      <c r="X7" s="418"/>
      <c r="Y7" s="418"/>
      <c r="Z7" s="418"/>
      <c r="AA7" s="418"/>
      <c r="AB7" s="418"/>
      <c r="AC7" s="421"/>
    </row>
    <row r="8" spans="1:29" s="273" customFormat="1" ht="18" customHeight="1">
      <c r="A8" s="422" t="s">
        <v>109</v>
      </c>
      <c r="B8" s="423"/>
      <c r="C8" s="423"/>
      <c r="D8" s="423"/>
      <c r="E8" s="423"/>
      <c r="F8" s="423"/>
      <c r="G8" s="423"/>
      <c r="H8" s="423"/>
      <c r="I8" s="423"/>
      <c r="J8" s="423"/>
      <c r="K8" s="423"/>
      <c r="L8" s="423"/>
      <c r="M8" s="423"/>
      <c r="N8" s="424"/>
      <c r="O8" s="281" t="str">
        <f>IF(ROUTING!$C$7="US",Settings!O6,Settings!K6)</f>
        <v>Prevost Car (US) Inc</v>
      </c>
      <c r="P8" s="282"/>
      <c r="Q8" s="282"/>
      <c r="R8" s="282"/>
      <c r="S8" s="282"/>
      <c r="T8" s="282"/>
      <c r="U8" s="282"/>
      <c r="V8" s="282"/>
      <c r="W8" s="282"/>
      <c r="X8" s="282"/>
      <c r="Y8" s="282"/>
      <c r="Z8" s="282"/>
      <c r="AA8" s="283"/>
      <c r="AB8" s="283"/>
      <c r="AC8" s="284"/>
    </row>
    <row r="9" spans="1:29" s="273" customFormat="1" ht="18" customHeight="1">
      <c r="A9" s="285"/>
      <c r="N9" s="286"/>
      <c r="O9" s="287" t="str">
        <f>IF(ROUTING!$C$7="US",Settings!O7,Settings!K7)</f>
        <v>201, South Avenue</v>
      </c>
      <c r="P9" s="288"/>
      <c r="Q9" s="288"/>
      <c r="R9" s="288"/>
      <c r="S9" s="288"/>
      <c r="T9" s="288"/>
      <c r="U9" s="288"/>
      <c r="V9" s="288"/>
      <c r="W9" s="288"/>
      <c r="X9" s="288"/>
      <c r="Y9" s="288"/>
      <c r="Z9" s="288"/>
      <c r="AA9" s="289"/>
      <c r="AB9" s="289"/>
      <c r="AC9" s="290"/>
    </row>
    <row r="10" spans="1:29" s="273" customFormat="1" ht="18" customHeight="1">
      <c r="A10" s="437" t="s">
        <v>380</v>
      </c>
      <c r="B10" s="438"/>
      <c r="C10" s="438"/>
      <c r="D10" s="438"/>
      <c r="E10" s="438"/>
      <c r="F10" s="438"/>
      <c r="G10" s="438"/>
      <c r="H10" s="438"/>
      <c r="I10" s="438"/>
      <c r="J10" s="438"/>
      <c r="K10" s="438"/>
      <c r="L10" s="438"/>
      <c r="M10" s="438"/>
      <c r="N10" s="439"/>
      <c r="O10" s="287" t="str">
        <f>IF(ROUTING!$C$7="US",Settings!O8,Settings!K8)</f>
        <v>South Plainfield NJ 07080</v>
      </c>
      <c r="P10" s="288"/>
      <c r="Q10" s="288"/>
      <c r="R10" s="288"/>
      <c r="S10" s="288"/>
      <c r="T10" s="288"/>
      <c r="U10" s="288"/>
      <c r="V10" s="288"/>
      <c r="W10" s="288"/>
      <c r="X10" s="288"/>
      <c r="Y10" s="288"/>
      <c r="Z10" s="288"/>
      <c r="AA10" s="289"/>
      <c r="AB10" s="289"/>
      <c r="AC10" s="290"/>
    </row>
    <row r="11" spans="1:29" s="273" customFormat="1" ht="18" customHeight="1">
      <c r="A11" s="422" t="s">
        <v>109</v>
      </c>
      <c r="B11" s="423"/>
      <c r="C11" s="423"/>
      <c r="D11" s="423"/>
      <c r="E11" s="423"/>
      <c r="F11" s="423"/>
      <c r="G11" s="423"/>
      <c r="H11" s="423"/>
      <c r="I11" s="423"/>
      <c r="J11" s="423"/>
      <c r="K11" s="423"/>
      <c r="L11" s="423"/>
      <c r="M11" s="423"/>
      <c r="N11" s="424"/>
      <c r="O11" s="287" t="str">
        <f>IF(ROUTING!$C$7="US",Settings!O9,Settings!K9)</f>
        <v>USA</v>
      </c>
      <c r="P11" s="288"/>
      <c r="Q11" s="288"/>
      <c r="R11" s="288"/>
      <c r="S11" s="288"/>
      <c r="T11" s="288"/>
      <c r="U11" s="288"/>
      <c r="V11" s="288"/>
      <c r="W11" s="288"/>
      <c r="X11" s="288"/>
      <c r="Y11" s="288"/>
      <c r="Z11" s="288"/>
      <c r="AA11" s="289"/>
      <c r="AB11" s="289"/>
      <c r="AC11" s="290"/>
    </row>
    <row r="12" spans="1:29" s="273" customFormat="1" ht="18" customHeight="1">
      <c r="A12" s="440" t="s">
        <v>109</v>
      </c>
      <c r="B12" s="441"/>
      <c r="C12" s="441"/>
      <c r="D12" s="441"/>
      <c r="E12" s="441"/>
      <c r="F12" s="441"/>
      <c r="G12" s="441"/>
      <c r="H12" s="441"/>
      <c r="I12" s="441"/>
      <c r="J12" s="441"/>
      <c r="K12" s="441"/>
      <c r="L12" s="441"/>
      <c r="M12" s="441"/>
      <c r="N12" s="442"/>
      <c r="O12" s="443"/>
      <c r="P12" s="423"/>
      <c r="Q12" s="423"/>
      <c r="R12" s="423"/>
      <c r="S12" s="423"/>
      <c r="T12" s="423"/>
      <c r="U12" s="423"/>
      <c r="V12" s="423"/>
      <c r="W12" s="423"/>
      <c r="X12" s="423"/>
      <c r="Y12" s="423"/>
      <c r="Z12" s="423"/>
      <c r="AA12" s="423"/>
      <c r="AB12" s="423"/>
      <c r="AC12" s="444"/>
    </row>
    <row r="13" spans="1:29" s="273" customFormat="1" ht="18" customHeight="1">
      <c r="A13" s="445" t="s">
        <v>109</v>
      </c>
      <c r="B13" s="446"/>
      <c r="C13" s="446"/>
      <c r="D13" s="446"/>
      <c r="E13" s="446"/>
      <c r="F13" s="446"/>
      <c r="G13" s="446"/>
      <c r="H13" s="446"/>
      <c r="I13" s="446"/>
      <c r="J13" s="446"/>
      <c r="K13" s="446"/>
      <c r="L13" s="446"/>
      <c r="M13" s="446"/>
      <c r="N13" s="447"/>
      <c r="O13" s="448" t="str">
        <f>+IF(ROUTING!$C$7="US",Settings!O10,Settings!K10)</f>
        <v>IRS 14-1768147-00</v>
      </c>
      <c r="P13" s="449" t="e">
        <f>+IF([1]ROUTING!$C$7="US",#REF!,#REF!)</f>
        <v>#REF!</v>
      </c>
      <c r="Q13" s="449" t="e">
        <f>+IF([1]ROUTING!$C$7="US",#REF!,#REF!)</f>
        <v>#REF!</v>
      </c>
      <c r="R13" s="449" t="e">
        <f>+IF([1]ROUTING!$C$7="US",#REF!,#REF!)</f>
        <v>#REF!</v>
      </c>
      <c r="S13" s="449" t="e">
        <f>+IF([1]ROUTING!$C$7="US",#REF!,#REF!)</f>
        <v>#REF!</v>
      </c>
      <c r="T13" s="449" t="e">
        <f>+IF([1]ROUTING!$C$7="US",#REF!,#REF!)</f>
        <v>#REF!</v>
      </c>
      <c r="U13" s="449" t="e">
        <f>+IF([1]ROUTING!$C$7="US",#REF!,#REF!)</f>
        <v>#REF!</v>
      </c>
      <c r="V13" s="291"/>
      <c r="W13" s="292"/>
      <c r="X13" s="292"/>
      <c r="Y13" s="292"/>
      <c r="Z13" s="292"/>
      <c r="AA13" s="292"/>
      <c r="AB13" s="292"/>
      <c r="AC13" s="293"/>
    </row>
    <row r="14" spans="1:29" s="273" customFormat="1" ht="18" customHeight="1">
      <c r="A14" s="417" t="s">
        <v>381</v>
      </c>
      <c r="B14" s="418"/>
      <c r="C14" s="418"/>
      <c r="D14" s="418"/>
      <c r="E14" s="418"/>
      <c r="F14" s="418"/>
      <c r="G14" s="418"/>
      <c r="H14" s="418"/>
      <c r="I14" s="418"/>
      <c r="J14" s="418"/>
      <c r="K14" s="418"/>
      <c r="L14" s="418"/>
      <c r="M14" s="418"/>
      <c r="N14" s="419"/>
      <c r="O14" s="420" t="s">
        <v>382</v>
      </c>
      <c r="P14" s="418"/>
      <c r="Q14" s="418"/>
      <c r="R14" s="418"/>
      <c r="S14" s="418"/>
      <c r="T14" s="418"/>
      <c r="U14" s="418"/>
      <c r="V14" s="418"/>
      <c r="W14" s="418"/>
      <c r="X14" s="418"/>
      <c r="Y14" s="418"/>
      <c r="Z14" s="418"/>
      <c r="AA14" s="418"/>
      <c r="AB14" s="418"/>
      <c r="AC14" s="421"/>
    </row>
    <row r="15" spans="1:29" s="273" customFormat="1" ht="18" customHeight="1">
      <c r="A15" s="422"/>
      <c r="B15" s="423"/>
      <c r="C15" s="423"/>
      <c r="D15" s="423"/>
      <c r="E15" s="423"/>
      <c r="F15" s="423"/>
      <c r="G15" s="423"/>
      <c r="H15" s="423"/>
      <c r="I15" s="423"/>
      <c r="J15" s="423"/>
      <c r="K15" s="423"/>
      <c r="L15" s="423"/>
      <c r="M15" s="423"/>
      <c r="N15" s="424"/>
      <c r="O15" s="459"/>
      <c r="P15" s="460"/>
      <c r="Q15" s="460"/>
      <c r="R15" s="460"/>
      <c r="S15" s="460"/>
      <c r="T15" s="460"/>
      <c r="U15" s="460"/>
      <c r="V15" s="460"/>
      <c r="W15" s="460"/>
      <c r="X15" s="460"/>
      <c r="Y15" s="460"/>
      <c r="Z15" s="460"/>
      <c r="AA15" s="460"/>
      <c r="AB15" s="460"/>
      <c r="AC15" s="461"/>
    </row>
    <row r="16" spans="1:29" s="273" customFormat="1" ht="18" customHeight="1">
      <c r="A16" s="455" t="s">
        <v>109</v>
      </c>
      <c r="B16" s="456"/>
      <c r="C16" s="456"/>
      <c r="D16" s="456"/>
      <c r="E16" s="456"/>
      <c r="F16" s="456"/>
      <c r="G16" s="456"/>
      <c r="H16" s="456"/>
      <c r="I16" s="456"/>
      <c r="J16" s="456"/>
      <c r="K16" s="456"/>
      <c r="L16" s="456"/>
      <c r="M16" s="456"/>
      <c r="N16" s="457"/>
      <c r="O16" s="294"/>
      <c r="P16" s="295"/>
      <c r="Q16" s="295"/>
      <c r="R16" s="462" t="s">
        <v>110</v>
      </c>
      <c r="S16" s="462"/>
      <c r="T16" s="462"/>
      <c r="U16" s="462"/>
      <c r="V16" s="462"/>
      <c r="W16" s="462"/>
      <c r="X16" s="462"/>
      <c r="Y16" s="462"/>
      <c r="Z16" s="462"/>
      <c r="AA16" s="295"/>
      <c r="AB16" s="295"/>
      <c r="AC16" s="296"/>
    </row>
    <row r="17" spans="1:59" s="273" customFormat="1" ht="18" customHeight="1">
      <c r="A17" s="297"/>
      <c r="B17" s="298"/>
      <c r="C17" s="452" t="s">
        <v>383</v>
      </c>
      <c r="D17" s="452"/>
      <c r="E17" s="452"/>
      <c r="F17" s="452"/>
      <c r="G17" s="452"/>
      <c r="H17" s="452"/>
      <c r="I17" s="452"/>
      <c r="J17" s="452"/>
      <c r="K17" s="298"/>
      <c r="L17" s="298"/>
      <c r="M17" s="298"/>
      <c r="N17" s="299"/>
      <c r="O17" s="453"/>
      <c r="P17" s="446"/>
      <c r="Q17" s="446"/>
      <c r="R17" s="446"/>
      <c r="S17" s="446"/>
      <c r="T17" s="446"/>
      <c r="U17" s="446"/>
      <c r="V17" s="446"/>
      <c r="W17" s="446"/>
      <c r="X17" s="446"/>
      <c r="Y17" s="446"/>
      <c r="Z17" s="446"/>
      <c r="AA17" s="446"/>
      <c r="AB17" s="446"/>
      <c r="AC17" s="454"/>
    </row>
    <row r="18" spans="1:59" s="273" customFormat="1" ht="18" customHeight="1">
      <c r="A18" s="455" t="s">
        <v>109</v>
      </c>
      <c r="B18" s="456"/>
      <c r="C18" s="456"/>
      <c r="D18" s="456"/>
      <c r="E18" s="456"/>
      <c r="F18" s="456"/>
      <c r="G18" s="456"/>
      <c r="H18" s="456"/>
      <c r="I18" s="456"/>
      <c r="J18" s="456"/>
      <c r="K18" s="456"/>
      <c r="L18" s="456"/>
      <c r="M18" s="456"/>
      <c r="N18" s="457"/>
      <c r="O18" s="420" t="s">
        <v>384</v>
      </c>
      <c r="P18" s="418"/>
      <c r="Q18" s="418"/>
      <c r="R18" s="418"/>
      <c r="S18" s="418"/>
      <c r="T18" s="418"/>
      <c r="U18" s="418"/>
      <c r="V18" s="418"/>
      <c r="W18" s="418"/>
      <c r="X18" s="418"/>
      <c r="Y18" s="418"/>
      <c r="Z18" s="418"/>
      <c r="AA18" s="418"/>
      <c r="AB18" s="418"/>
      <c r="AC18" s="421"/>
    </row>
    <row r="19" spans="1:59" s="273" customFormat="1" ht="18" customHeight="1">
      <c r="A19" s="458"/>
      <c r="B19" s="446"/>
      <c r="C19" s="446"/>
      <c r="D19" s="446"/>
      <c r="E19" s="446"/>
      <c r="F19" s="446"/>
      <c r="G19" s="446"/>
      <c r="H19" s="446"/>
      <c r="I19" s="446"/>
      <c r="J19" s="446"/>
      <c r="K19" s="446"/>
      <c r="L19" s="446"/>
      <c r="M19" s="446"/>
      <c r="N19" s="447"/>
      <c r="O19" s="453" t="s">
        <v>109</v>
      </c>
      <c r="P19" s="446"/>
      <c r="Q19" s="446"/>
      <c r="R19" s="446"/>
      <c r="S19" s="446"/>
      <c r="T19" s="446"/>
      <c r="U19" s="446"/>
      <c r="V19" s="446"/>
      <c r="W19" s="446"/>
      <c r="X19" s="446"/>
      <c r="Y19" s="446"/>
      <c r="Z19" s="446"/>
      <c r="AA19" s="446"/>
      <c r="AB19" s="446"/>
      <c r="AC19" s="454"/>
    </row>
    <row r="20" spans="1:59" s="273" customFormat="1" ht="18" customHeight="1">
      <c r="A20" s="417" t="s">
        <v>385</v>
      </c>
      <c r="B20" s="418"/>
      <c r="C20" s="418"/>
      <c r="D20" s="418"/>
      <c r="E20" s="418"/>
      <c r="F20" s="418"/>
      <c r="G20" s="419"/>
      <c r="H20" s="420" t="s">
        <v>386</v>
      </c>
      <c r="I20" s="418"/>
      <c r="J20" s="418"/>
      <c r="K20" s="418"/>
      <c r="L20" s="418"/>
      <c r="M20" s="418"/>
      <c r="N20" s="419"/>
      <c r="O20" s="420" t="s">
        <v>387</v>
      </c>
      <c r="P20" s="418"/>
      <c r="Q20" s="418"/>
      <c r="R20" s="418"/>
      <c r="S20" s="418"/>
      <c r="T20" s="418"/>
      <c r="U20" s="418"/>
      <c r="V20" s="419"/>
      <c r="W20" s="420"/>
      <c r="X20" s="418"/>
      <c r="Y20" s="418"/>
      <c r="Z20" s="418"/>
      <c r="AA20" s="418"/>
      <c r="AB20" s="418"/>
      <c r="AC20" s="421"/>
    </row>
    <row r="21" spans="1:59" s="273" customFormat="1" ht="18" customHeight="1">
      <c r="A21" s="297"/>
      <c r="B21" s="452"/>
      <c r="C21" s="452"/>
      <c r="D21" s="452"/>
      <c r="E21" s="298"/>
      <c r="F21" s="298"/>
      <c r="G21" s="299"/>
      <c r="H21" s="300"/>
      <c r="I21" s="301"/>
      <c r="J21" s="301"/>
      <c r="K21" s="301"/>
      <c r="L21" s="301"/>
      <c r="M21" s="301"/>
      <c r="N21" s="301"/>
      <c r="O21" s="300"/>
      <c r="P21" s="301"/>
      <c r="Q21" s="301"/>
      <c r="R21" s="301"/>
      <c r="S21" s="301"/>
      <c r="T21" s="301"/>
      <c r="U21" s="301"/>
      <c r="V21" s="301"/>
      <c r="W21" s="302"/>
      <c r="X21" s="275"/>
      <c r="Y21" s="275"/>
      <c r="Z21" s="289"/>
      <c r="AA21" s="298"/>
      <c r="AB21" s="289"/>
      <c r="AC21" s="290"/>
    </row>
    <row r="22" spans="1:59" s="273" customFormat="1" ht="18" customHeight="1">
      <c r="A22" s="477" t="s">
        <v>388</v>
      </c>
      <c r="B22" s="478"/>
      <c r="C22" s="481" t="s">
        <v>389</v>
      </c>
      <c r="D22" s="482"/>
      <c r="E22" s="482"/>
      <c r="F22" s="482"/>
      <c r="G22" s="485" t="s">
        <v>390</v>
      </c>
      <c r="H22" s="486"/>
      <c r="I22" s="486"/>
      <c r="J22" s="486"/>
      <c r="K22" s="486"/>
      <c r="L22" s="486"/>
      <c r="M22" s="486"/>
      <c r="N22" s="486"/>
      <c r="O22" s="486"/>
      <c r="P22" s="486"/>
      <c r="Q22" s="486"/>
      <c r="R22" s="486"/>
      <c r="S22" s="487"/>
      <c r="T22" s="481" t="s">
        <v>391</v>
      </c>
      <c r="U22" s="478"/>
      <c r="V22" s="463" t="s">
        <v>392</v>
      </c>
      <c r="W22" s="464"/>
      <c r="X22" s="464"/>
      <c r="Y22" s="491"/>
      <c r="Z22" s="463" t="s">
        <v>393</v>
      </c>
      <c r="AA22" s="464"/>
      <c r="AB22" s="464"/>
      <c r="AC22" s="465"/>
    </row>
    <row r="23" spans="1:59" s="273" customFormat="1" ht="18" customHeight="1">
      <c r="A23" s="479"/>
      <c r="B23" s="480"/>
      <c r="C23" s="483"/>
      <c r="D23" s="484"/>
      <c r="E23" s="484"/>
      <c r="F23" s="484"/>
      <c r="G23" s="488"/>
      <c r="H23" s="489"/>
      <c r="I23" s="489"/>
      <c r="J23" s="489"/>
      <c r="K23" s="489"/>
      <c r="L23" s="489"/>
      <c r="M23" s="489"/>
      <c r="N23" s="489"/>
      <c r="O23" s="489"/>
      <c r="P23" s="489"/>
      <c r="Q23" s="489"/>
      <c r="R23" s="489"/>
      <c r="S23" s="490"/>
      <c r="T23" s="483"/>
      <c r="U23" s="480"/>
      <c r="V23" s="466"/>
      <c r="W23" s="467"/>
      <c r="X23" s="467"/>
      <c r="Y23" s="492"/>
      <c r="Z23" s="466"/>
      <c r="AA23" s="467"/>
      <c r="AB23" s="467"/>
      <c r="AC23" s="468"/>
    </row>
    <row r="24" spans="1:59" s="273" customFormat="1" ht="18" customHeight="1">
      <c r="A24" s="469" t="s">
        <v>394</v>
      </c>
      <c r="B24" s="470"/>
      <c r="C24" s="470" t="s">
        <v>394</v>
      </c>
      <c r="D24" s="470"/>
      <c r="E24" s="470"/>
      <c r="F24" s="470"/>
      <c r="G24" s="471" t="s">
        <v>109</v>
      </c>
      <c r="H24" s="472"/>
      <c r="I24" s="472"/>
      <c r="J24" s="472"/>
      <c r="K24" s="472"/>
      <c r="L24" s="472"/>
      <c r="M24" s="472"/>
      <c r="N24" s="472"/>
      <c r="O24" s="472"/>
      <c r="P24" s="472"/>
      <c r="Q24" s="472"/>
      <c r="R24" s="472"/>
      <c r="S24" s="473"/>
      <c r="T24" s="474"/>
      <c r="U24" s="474"/>
      <c r="V24" s="475"/>
      <c r="W24" s="475"/>
      <c r="X24" s="475"/>
      <c r="Y24" s="475"/>
      <c r="Z24" s="475">
        <f t="shared" ref="Z24:Z39" si="0">T24*V24</f>
        <v>0</v>
      </c>
      <c r="AA24" s="475"/>
      <c r="AB24" s="475"/>
      <c r="AC24" s="476"/>
    </row>
    <row r="25" spans="1:59" s="273" customFormat="1" ht="18" customHeight="1">
      <c r="A25" s="493" t="s">
        <v>109</v>
      </c>
      <c r="B25" s="494"/>
      <c r="C25" s="502" t="s">
        <v>109</v>
      </c>
      <c r="D25" s="502"/>
      <c r="E25" s="502"/>
      <c r="F25" s="502"/>
      <c r="G25" s="503" t="s">
        <v>109</v>
      </c>
      <c r="H25" s="504"/>
      <c r="I25" s="504"/>
      <c r="J25" s="504"/>
      <c r="K25" s="504"/>
      <c r="L25" s="504"/>
      <c r="M25" s="504"/>
      <c r="N25" s="504"/>
      <c r="O25" s="504"/>
      <c r="P25" s="504"/>
      <c r="Q25" s="504"/>
      <c r="R25" s="504"/>
      <c r="S25" s="505"/>
      <c r="T25" s="506"/>
      <c r="U25" s="506"/>
      <c r="V25" s="500"/>
      <c r="W25" s="500"/>
      <c r="X25" s="500"/>
      <c r="Y25" s="500"/>
      <c r="Z25" s="500">
        <f t="shared" si="0"/>
        <v>0</v>
      </c>
      <c r="AA25" s="500"/>
      <c r="AB25" s="500"/>
      <c r="AC25" s="501"/>
    </row>
    <row r="26" spans="1:59" s="273" customFormat="1" ht="18" customHeight="1">
      <c r="A26" s="493" t="s">
        <v>109</v>
      </c>
      <c r="B26" s="494"/>
      <c r="C26" s="495" t="s">
        <v>109</v>
      </c>
      <c r="D26" s="495"/>
      <c r="E26" s="495"/>
      <c r="F26" s="495"/>
      <c r="G26" s="496" t="s">
        <v>109</v>
      </c>
      <c r="H26" s="497"/>
      <c r="I26" s="497"/>
      <c r="J26" s="497"/>
      <c r="K26" s="497"/>
      <c r="L26" s="497"/>
      <c r="M26" s="497"/>
      <c r="N26" s="497"/>
      <c r="O26" s="497"/>
      <c r="P26" s="497"/>
      <c r="Q26" s="497"/>
      <c r="R26" s="497"/>
      <c r="S26" s="498"/>
      <c r="T26" s="499"/>
      <c r="U26" s="499"/>
      <c r="V26" s="500"/>
      <c r="W26" s="500"/>
      <c r="X26" s="500"/>
      <c r="Y26" s="500"/>
      <c r="Z26" s="500">
        <f t="shared" si="0"/>
        <v>0</v>
      </c>
      <c r="AA26" s="500"/>
      <c r="AB26" s="500"/>
      <c r="AC26" s="501"/>
    </row>
    <row r="27" spans="1:59" s="273" customFormat="1" ht="18" customHeight="1">
      <c r="A27" s="493" t="s">
        <v>109</v>
      </c>
      <c r="B27" s="494"/>
      <c r="C27" s="507" t="s">
        <v>109</v>
      </c>
      <c r="D27" s="507"/>
      <c r="E27" s="507"/>
      <c r="F27" s="507"/>
      <c r="G27" s="508" t="s">
        <v>109</v>
      </c>
      <c r="H27" s="509"/>
      <c r="I27" s="509"/>
      <c r="J27" s="509"/>
      <c r="K27" s="509"/>
      <c r="L27" s="509"/>
      <c r="M27" s="509"/>
      <c r="N27" s="509"/>
      <c r="O27" s="509"/>
      <c r="P27" s="509"/>
      <c r="Q27" s="509"/>
      <c r="R27" s="509"/>
      <c r="S27" s="510"/>
      <c r="T27" s="506"/>
      <c r="U27" s="506"/>
      <c r="V27" s="500"/>
      <c r="W27" s="500"/>
      <c r="X27" s="500"/>
      <c r="Y27" s="500"/>
      <c r="Z27" s="500">
        <f t="shared" si="0"/>
        <v>0</v>
      </c>
      <c r="AA27" s="500"/>
      <c r="AB27" s="500"/>
      <c r="AC27" s="501"/>
    </row>
    <row r="28" spans="1:59" s="273" customFormat="1" ht="18" customHeight="1">
      <c r="A28" s="493" t="s">
        <v>109</v>
      </c>
      <c r="B28" s="494"/>
      <c r="C28" s="507" t="s">
        <v>109</v>
      </c>
      <c r="D28" s="507"/>
      <c r="E28" s="507"/>
      <c r="F28" s="507"/>
      <c r="G28" s="503" t="s">
        <v>109</v>
      </c>
      <c r="H28" s="504"/>
      <c r="I28" s="504"/>
      <c r="J28" s="504"/>
      <c r="K28" s="504"/>
      <c r="L28" s="504"/>
      <c r="M28" s="504"/>
      <c r="N28" s="504"/>
      <c r="O28" s="504"/>
      <c r="P28" s="504"/>
      <c r="Q28" s="504"/>
      <c r="R28" s="504"/>
      <c r="S28" s="505"/>
      <c r="T28" s="506"/>
      <c r="U28" s="506"/>
      <c r="V28" s="500"/>
      <c r="W28" s="500"/>
      <c r="X28" s="500"/>
      <c r="Y28" s="500"/>
      <c r="Z28" s="500">
        <f t="shared" si="0"/>
        <v>0</v>
      </c>
      <c r="AA28" s="500"/>
      <c r="AB28" s="500"/>
      <c r="AC28" s="501"/>
    </row>
    <row r="29" spans="1:59" s="273" customFormat="1" ht="18" customHeight="1">
      <c r="A29" s="493" t="s">
        <v>109</v>
      </c>
      <c r="B29" s="494"/>
      <c r="C29" s="502" t="s">
        <v>109</v>
      </c>
      <c r="D29" s="502"/>
      <c r="E29" s="502"/>
      <c r="F29" s="502"/>
      <c r="G29" s="503" t="s">
        <v>109</v>
      </c>
      <c r="H29" s="504"/>
      <c r="I29" s="504"/>
      <c r="J29" s="504"/>
      <c r="K29" s="504"/>
      <c r="L29" s="504"/>
      <c r="M29" s="504"/>
      <c r="N29" s="504"/>
      <c r="O29" s="504"/>
      <c r="P29" s="504"/>
      <c r="Q29" s="504"/>
      <c r="R29" s="504"/>
      <c r="S29" s="505"/>
      <c r="T29" s="506"/>
      <c r="U29" s="506"/>
      <c r="V29" s="500"/>
      <c r="W29" s="500"/>
      <c r="X29" s="500"/>
      <c r="Y29" s="500"/>
      <c r="Z29" s="500">
        <f t="shared" si="0"/>
        <v>0</v>
      </c>
      <c r="AA29" s="500"/>
      <c r="AB29" s="500"/>
      <c r="AC29" s="501"/>
    </row>
    <row r="30" spans="1:59" s="273" customFormat="1" ht="18" customHeight="1">
      <c r="A30" s="493" t="s">
        <v>109</v>
      </c>
      <c r="B30" s="494"/>
      <c r="C30" s="507" t="s">
        <v>109</v>
      </c>
      <c r="D30" s="507"/>
      <c r="E30" s="507"/>
      <c r="F30" s="507"/>
      <c r="G30" s="503" t="s">
        <v>109</v>
      </c>
      <c r="H30" s="504"/>
      <c r="I30" s="504"/>
      <c r="J30" s="504"/>
      <c r="K30" s="504"/>
      <c r="L30" s="504"/>
      <c r="M30" s="504"/>
      <c r="N30" s="504"/>
      <c r="O30" s="504"/>
      <c r="P30" s="504"/>
      <c r="Q30" s="504"/>
      <c r="R30" s="504"/>
      <c r="S30" s="505"/>
      <c r="T30" s="506"/>
      <c r="U30" s="506"/>
      <c r="V30" s="500"/>
      <c r="W30" s="500"/>
      <c r="X30" s="500"/>
      <c r="Y30" s="500"/>
      <c r="Z30" s="500">
        <f t="shared" si="0"/>
        <v>0</v>
      </c>
      <c r="AA30" s="500"/>
      <c r="AB30" s="500"/>
      <c r="AC30" s="501"/>
    </row>
    <row r="31" spans="1:59" s="273" customFormat="1" ht="18" customHeight="1">
      <c r="A31" s="493" t="s">
        <v>109</v>
      </c>
      <c r="B31" s="494"/>
      <c r="C31" s="507" t="s">
        <v>109</v>
      </c>
      <c r="D31" s="507"/>
      <c r="E31" s="507"/>
      <c r="F31" s="507"/>
      <c r="G31" s="503"/>
      <c r="H31" s="504"/>
      <c r="I31" s="504"/>
      <c r="J31" s="504"/>
      <c r="K31" s="504"/>
      <c r="L31" s="504"/>
      <c r="M31" s="504"/>
      <c r="N31" s="504"/>
      <c r="O31" s="504"/>
      <c r="P31" s="504"/>
      <c r="Q31" s="504"/>
      <c r="R31" s="504"/>
      <c r="S31" s="505"/>
      <c r="T31" s="506"/>
      <c r="U31" s="506"/>
      <c r="V31" s="500"/>
      <c r="W31" s="500"/>
      <c r="X31" s="500"/>
      <c r="Y31" s="500"/>
      <c r="Z31" s="500">
        <f t="shared" si="0"/>
        <v>0</v>
      </c>
      <c r="AA31" s="500"/>
      <c r="AB31" s="500"/>
      <c r="AC31" s="501"/>
    </row>
    <row r="32" spans="1:59" s="273" customFormat="1" ht="18" customHeight="1">
      <c r="A32" s="493" t="s">
        <v>109</v>
      </c>
      <c r="B32" s="494"/>
      <c r="C32" s="507" t="s">
        <v>109</v>
      </c>
      <c r="D32" s="507"/>
      <c r="E32" s="507"/>
      <c r="F32" s="507"/>
      <c r="G32" s="503" t="s">
        <v>109</v>
      </c>
      <c r="H32" s="504"/>
      <c r="I32" s="504"/>
      <c r="J32" s="504"/>
      <c r="K32" s="504"/>
      <c r="L32" s="504"/>
      <c r="M32" s="504"/>
      <c r="N32" s="504"/>
      <c r="O32" s="504"/>
      <c r="P32" s="504"/>
      <c r="Q32" s="504"/>
      <c r="R32" s="504"/>
      <c r="S32" s="505"/>
      <c r="T32" s="506"/>
      <c r="U32" s="506"/>
      <c r="V32" s="500"/>
      <c r="W32" s="500"/>
      <c r="X32" s="500"/>
      <c r="Y32" s="500"/>
      <c r="Z32" s="500">
        <f t="shared" si="0"/>
        <v>0</v>
      </c>
      <c r="AA32" s="500"/>
      <c r="AB32" s="500"/>
      <c r="AC32" s="501"/>
      <c r="AE32" s="303"/>
      <c r="AF32" s="303"/>
      <c r="AG32" s="303"/>
      <c r="AH32" s="303"/>
      <c r="AI32" s="303"/>
      <c r="AJ32" s="303"/>
      <c r="AK32" s="303"/>
      <c r="AL32" s="303"/>
      <c r="AM32" s="303"/>
      <c r="AN32" s="303"/>
      <c r="AO32" s="303"/>
      <c r="AP32" s="303"/>
      <c r="AQ32" s="303"/>
      <c r="AR32" s="303"/>
      <c r="AS32" s="304"/>
      <c r="AT32" s="304"/>
      <c r="AU32" s="304"/>
      <c r="AV32" s="304"/>
      <c r="AW32" s="304"/>
      <c r="AX32" s="305"/>
      <c r="AY32" s="305"/>
      <c r="AZ32" s="305"/>
      <c r="BA32" s="305"/>
      <c r="BB32" s="305"/>
      <c r="BC32" s="305"/>
      <c r="BD32" s="305"/>
      <c r="BE32" s="305"/>
      <c r="BF32" s="305"/>
      <c r="BG32" s="305"/>
    </row>
    <row r="33" spans="1:59" s="273" customFormat="1" ht="18" customHeight="1">
      <c r="A33" s="493" t="s">
        <v>109</v>
      </c>
      <c r="B33" s="494"/>
      <c r="C33" s="507"/>
      <c r="D33" s="507"/>
      <c r="E33" s="507"/>
      <c r="F33" s="507"/>
      <c r="G33" s="503" t="s">
        <v>109</v>
      </c>
      <c r="H33" s="504"/>
      <c r="I33" s="504"/>
      <c r="J33" s="504"/>
      <c r="K33" s="504"/>
      <c r="L33" s="504"/>
      <c r="M33" s="504"/>
      <c r="N33" s="504"/>
      <c r="O33" s="504"/>
      <c r="P33" s="504"/>
      <c r="Q33" s="504"/>
      <c r="R33" s="504"/>
      <c r="S33" s="505"/>
      <c r="T33" s="506"/>
      <c r="U33" s="506"/>
      <c r="V33" s="500"/>
      <c r="W33" s="500"/>
      <c r="X33" s="500"/>
      <c r="Y33" s="500"/>
      <c r="Z33" s="500">
        <f t="shared" si="0"/>
        <v>0</v>
      </c>
      <c r="AA33" s="500"/>
      <c r="AB33" s="500"/>
      <c r="AC33" s="501"/>
    </row>
    <row r="34" spans="1:59" s="273" customFormat="1" ht="18" customHeight="1">
      <c r="A34" s="493" t="s">
        <v>109</v>
      </c>
      <c r="B34" s="494"/>
      <c r="C34" s="507" t="s">
        <v>109</v>
      </c>
      <c r="D34" s="507"/>
      <c r="E34" s="507"/>
      <c r="F34" s="507"/>
      <c r="G34" s="503" t="s">
        <v>109</v>
      </c>
      <c r="H34" s="504"/>
      <c r="I34" s="504"/>
      <c r="J34" s="504"/>
      <c r="K34" s="504"/>
      <c r="L34" s="504"/>
      <c r="M34" s="504"/>
      <c r="N34" s="504"/>
      <c r="O34" s="504"/>
      <c r="P34" s="504"/>
      <c r="Q34" s="504"/>
      <c r="R34" s="504"/>
      <c r="S34" s="505"/>
      <c r="T34" s="506"/>
      <c r="U34" s="506"/>
      <c r="V34" s="500"/>
      <c r="W34" s="500"/>
      <c r="X34" s="500"/>
      <c r="Y34" s="500"/>
      <c r="Z34" s="500">
        <f t="shared" si="0"/>
        <v>0</v>
      </c>
      <c r="AA34" s="500"/>
      <c r="AB34" s="500"/>
      <c r="AC34" s="501"/>
    </row>
    <row r="35" spans="1:59" s="273" customFormat="1" ht="18" customHeight="1">
      <c r="A35" s="493" t="s">
        <v>109</v>
      </c>
      <c r="B35" s="494"/>
      <c r="C35" s="507" t="s">
        <v>109</v>
      </c>
      <c r="D35" s="507"/>
      <c r="E35" s="507"/>
      <c r="F35" s="507"/>
      <c r="G35" s="503" t="s">
        <v>109</v>
      </c>
      <c r="H35" s="504"/>
      <c r="I35" s="504"/>
      <c r="J35" s="504"/>
      <c r="K35" s="504"/>
      <c r="L35" s="504"/>
      <c r="M35" s="504"/>
      <c r="N35" s="504"/>
      <c r="O35" s="504"/>
      <c r="P35" s="504"/>
      <c r="Q35" s="504"/>
      <c r="R35" s="504"/>
      <c r="S35" s="505"/>
      <c r="T35" s="506"/>
      <c r="U35" s="506"/>
      <c r="V35" s="500"/>
      <c r="W35" s="500"/>
      <c r="X35" s="500"/>
      <c r="Y35" s="500"/>
      <c r="Z35" s="500">
        <f t="shared" si="0"/>
        <v>0</v>
      </c>
      <c r="AA35" s="500"/>
      <c r="AB35" s="500"/>
      <c r="AC35" s="501"/>
      <c r="AE35" s="303"/>
      <c r="AF35" s="303"/>
      <c r="AG35" s="303"/>
      <c r="AH35" s="303"/>
      <c r="AI35" s="303"/>
      <c r="AJ35" s="303"/>
      <c r="AK35" s="303"/>
      <c r="AL35" s="303"/>
      <c r="AM35" s="303"/>
      <c r="AN35" s="303"/>
      <c r="AO35" s="303"/>
      <c r="AP35" s="303"/>
      <c r="AQ35" s="303"/>
      <c r="AR35" s="303"/>
      <c r="AS35" s="304"/>
      <c r="AT35" s="304"/>
      <c r="AU35" s="304"/>
      <c r="AV35" s="304"/>
      <c r="AW35" s="304"/>
      <c r="AX35" s="305"/>
      <c r="AY35" s="305"/>
      <c r="AZ35" s="305"/>
      <c r="BA35" s="305"/>
      <c r="BB35" s="305"/>
      <c r="BC35" s="305"/>
      <c r="BD35" s="305"/>
      <c r="BE35" s="305"/>
      <c r="BF35" s="305"/>
      <c r="BG35" s="305"/>
    </row>
    <row r="36" spans="1:59" s="273" customFormat="1" ht="18" customHeight="1">
      <c r="A36" s="493" t="s">
        <v>109</v>
      </c>
      <c r="B36" s="494"/>
      <c r="C36" s="507"/>
      <c r="D36" s="507"/>
      <c r="E36" s="507"/>
      <c r="F36" s="507"/>
      <c r="G36" s="503" t="s">
        <v>109</v>
      </c>
      <c r="H36" s="504"/>
      <c r="I36" s="504"/>
      <c r="J36" s="504"/>
      <c r="K36" s="504"/>
      <c r="L36" s="504"/>
      <c r="M36" s="504"/>
      <c r="N36" s="504"/>
      <c r="O36" s="504"/>
      <c r="P36" s="504"/>
      <c r="Q36" s="504"/>
      <c r="R36" s="504"/>
      <c r="S36" s="505"/>
      <c r="T36" s="506"/>
      <c r="U36" s="506"/>
      <c r="V36" s="500"/>
      <c r="W36" s="500"/>
      <c r="X36" s="500"/>
      <c r="Y36" s="500"/>
      <c r="Z36" s="500">
        <f t="shared" si="0"/>
        <v>0</v>
      </c>
      <c r="AA36" s="500"/>
      <c r="AB36" s="500"/>
      <c r="AC36" s="501"/>
    </row>
    <row r="37" spans="1:59" s="273" customFormat="1" ht="18" customHeight="1">
      <c r="A37" s="493" t="s">
        <v>109</v>
      </c>
      <c r="B37" s="494"/>
      <c r="C37" s="502" t="s">
        <v>109</v>
      </c>
      <c r="D37" s="502"/>
      <c r="E37" s="502"/>
      <c r="F37" s="502"/>
      <c r="G37" s="503" t="s">
        <v>109</v>
      </c>
      <c r="H37" s="504"/>
      <c r="I37" s="504"/>
      <c r="J37" s="504"/>
      <c r="K37" s="504"/>
      <c r="L37" s="504"/>
      <c r="M37" s="504"/>
      <c r="N37" s="504"/>
      <c r="O37" s="504"/>
      <c r="P37" s="504"/>
      <c r="Q37" s="504"/>
      <c r="R37" s="504"/>
      <c r="S37" s="505"/>
      <c r="T37" s="506"/>
      <c r="U37" s="506"/>
      <c r="V37" s="500"/>
      <c r="W37" s="500"/>
      <c r="X37" s="500"/>
      <c r="Y37" s="500"/>
      <c r="Z37" s="500">
        <f t="shared" si="0"/>
        <v>0</v>
      </c>
      <c r="AA37" s="500"/>
      <c r="AB37" s="500"/>
      <c r="AC37" s="501"/>
    </row>
    <row r="38" spans="1:59" s="273" customFormat="1" ht="18" customHeight="1">
      <c r="A38" s="493"/>
      <c r="B38" s="494"/>
      <c r="C38" s="502"/>
      <c r="D38" s="502"/>
      <c r="E38" s="502"/>
      <c r="F38" s="502"/>
      <c r="G38" s="503" t="s">
        <v>109</v>
      </c>
      <c r="H38" s="504"/>
      <c r="I38" s="504"/>
      <c r="J38" s="504"/>
      <c r="K38" s="504"/>
      <c r="L38" s="504"/>
      <c r="M38" s="504"/>
      <c r="N38" s="504"/>
      <c r="O38" s="504"/>
      <c r="P38" s="504"/>
      <c r="Q38" s="504"/>
      <c r="R38" s="504"/>
      <c r="S38" s="505"/>
      <c r="T38" s="506"/>
      <c r="U38" s="506"/>
      <c r="V38" s="500"/>
      <c r="W38" s="500"/>
      <c r="X38" s="500"/>
      <c r="Y38" s="500"/>
      <c r="Z38" s="500">
        <f t="shared" si="0"/>
        <v>0</v>
      </c>
      <c r="AA38" s="500"/>
      <c r="AB38" s="500"/>
      <c r="AC38" s="501"/>
    </row>
    <row r="39" spans="1:59" s="273" customFormat="1" ht="18" customHeight="1">
      <c r="A39" s="493"/>
      <c r="B39" s="494"/>
      <c r="C39" s="502"/>
      <c r="D39" s="502"/>
      <c r="E39" s="502"/>
      <c r="F39" s="502"/>
      <c r="G39" s="503" t="s">
        <v>109</v>
      </c>
      <c r="H39" s="504"/>
      <c r="I39" s="504"/>
      <c r="J39" s="504"/>
      <c r="K39" s="504"/>
      <c r="L39" s="504"/>
      <c r="M39" s="504"/>
      <c r="N39" s="504"/>
      <c r="O39" s="504"/>
      <c r="P39" s="504"/>
      <c r="Q39" s="504"/>
      <c r="R39" s="504"/>
      <c r="S39" s="505"/>
      <c r="T39" s="506"/>
      <c r="U39" s="506"/>
      <c r="V39" s="500"/>
      <c r="W39" s="500"/>
      <c r="X39" s="500"/>
      <c r="Y39" s="500"/>
      <c r="Z39" s="500">
        <f t="shared" si="0"/>
        <v>0</v>
      </c>
      <c r="AA39" s="500"/>
      <c r="AB39" s="500"/>
      <c r="AC39" s="501"/>
    </row>
    <row r="40" spans="1:59" s="273" customFormat="1" ht="18" customHeight="1">
      <c r="A40" s="493" t="s">
        <v>109</v>
      </c>
      <c r="B40" s="494"/>
      <c r="C40" s="502" t="s">
        <v>109</v>
      </c>
      <c r="D40" s="502"/>
      <c r="E40" s="502"/>
      <c r="F40" s="502"/>
      <c r="G40" s="503" t="s">
        <v>109</v>
      </c>
      <c r="H40" s="504"/>
      <c r="I40" s="504"/>
      <c r="J40" s="504"/>
      <c r="K40" s="504"/>
      <c r="L40" s="504"/>
      <c r="M40" s="504"/>
      <c r="N40" s="504"/>
      <c r="O40" s="504"/>
      <c r="P40" s="504"/>
      <c r="Q40" s="504"/>
      <c r="R40" s="504"/>
      <c r="S40" s="505"/>
      <c r="T40" s="506"/>
      <c r="U40" s="506"/>
      <c r="V40" s="500"/>
      <c r="W40" s="500"/>
      <c r="X40" s="500"/>
      <c r="Y40" s="500"/>
      <c r="Z40" s="500">
        <f>T40*V40</f>
        <v>0</v>
      </c>
      <c r="AA40" s="500"/>
      <c r="AB40" s="500"/>
      <c r="AC40" s="501"/>
    </row>
    <row r="41" spans="1:59" s="273" customFormat="1" ht="18" customHeight="1">
      <c r="A41" s="493" t="s">
        <v>109</v>
      </c>
      <c r="B41" s="494"/>
      <c r="C41" s="502" t="s">
        <v>109</v>
      </c>
      <c r="D41" s="502"/>
      <c r="E41" s="502"/>
      <c r="F41" s="502"/>
      <c r="G41" s="503" t="s">
        <v>109</v>
      </c>
      <c r="H41" s="504"/>
      <c r="I41" s="504"/>
      <c r="J41" s="504"/>
      <c r="K41" s="504"/>
      <c r="L41" s="504"/>
      <c r="M41" s="504"/>
      <c r="N41" s="504"/>
      <c r="O41" s="504"/>
      <c r="P41" s="504"/>
      <c r="Q41" s="504"/>
      <c r="R41" s="504"/>
      <c r="S41" s="505"/>
      <c r="T41" s="506"/>
      <c r="U41" s="506"/>
      <c r="V41" s="500"/>
      <c r="W41" s="500"/>
      <c r="X41" s="500"/>
      <c r="Y41" s="500"/>
      <c r="Z41" s="500">
        <f t="shared" ref="Z41:Z55" si="1">T41*V41</f>
        <v>0</v>
      </c>
      <c r="AA41" s="500"/>
      <c r="AB41" s="500"/>
      <c r="AC41" s="501"/>
    </row>
    <row r="42" spans="1:59" s="273" customFormat="1" ht="18" customHeight="1">
      <c r="A42" s="493" t="s">
        <v>109</v>
      </c>
      <c r="B42" s="494"/>
      <c r="C42" s="502" t="s">
        <v>109</v>
      </c>
      <c r="D42" s="502"/>
      <c r="E42" s="502"/>
      <c r="F42" s="502"/>
      <c r="G42" s="503" t="s">
        <v>109</v>
      </c>
      <c r="H42" s="504"/>
      <c r="I42" s="504"/>
      <c r="J42" s="504"/>
      <c r="K42" s="504"/>
      <c r="L42" s="504"/>
      <c r="M42" s="504"/>
      <c r="N42" s="504"/>
      <c r="O42" s="504"/>
      <c r="P42" s="504"/>
      <c r="Q42" s="504"/>
      <c r="R42" s="504"/>
      <c r="S42" s="505"/>
      <c r="T42" s="506"/>
      <c r="U42" s="506"/>
      <c r="V42" s="500"/>
      <c r="W42" s="500"/>
      <c r="X42" s="500"/>
      <c r="Y42" s="500"/>
      <c r="Z42" s="500">
        <f t="shared" si="1"/>
        <v>0</v>
      </c>
      <c r="AA42" s="500"/>
      <c r="AB42" s="500"/>
      <c r="AC42" s="501"/>
    </row>
    <row r="43" spans="1:59" s="273" customFormat="1" ht="18" customHeight="1">
      <c r="A43" s="493" t="s">
        <v>109</v>
      </c>
      <c r="B43" s="494"/>
      <c r="C43" s="502" t="s">
        <v>109</v>
      </c>
      <c r="D43" s="502"/>
      <c r="E43" s="502"/>
      <c r="F43" s="502"/>
      <c r="G43" s="503" t="s">
        <v>109</v>
      </c>
      <c r="H43" s="504"/>
      <c r="I43" s="504"/>
      <c r="J43" s="504"/>
      <c r="K43" s="504"/>
      <c r="L43" s="504"/>
      <c r="M43" s="504"/>
      <c r="N43" s="504"/>
      <c r="O43" s="504"/>
      <c r="P43" s="504"/>
      <c r="Q43" s="504"/>
      <c r="R43" s="504"/>
      <c r="S43" s="505"/>
      <c r="T43" s="506"/>
      <c r="U43" s="506"/>
      <c r="V43" s="500"/>
      <c r="W43" s="500"/>
      <c r="X43" s="500"/>
      <c r="Y43" s="500"/>
      <c r="Z43" s="500">
        <f t="shared" si="1"/>
        <v>0</v>
      </c>
      <c r="AA43" s="500"/>
      <c r="AB43" s="500"/>
      <c r="AC43" s="501"/>
    </row>
    <row r="44" spans="1:59" s="273" customFormat="1" ht="18" customHeight="1">
      <c r="A44" s="493"/>
      <c r="B44" s="494"/>
      <c r="C44" s="507" t="s">
        <v>109</v>
      </c>
      <c r="D44" s="507"/>
      <c r="E44" s="507"/>
      <c r="F44" s="507"/>
      <c r="G44" s="503" t="s">
        <v>109</v>
      </c>
      <c r="H44" s="504"/>
      <c r="I44" s="504"/>
      <c r="J44" s="504"/>
      <c r="K44" s="504"/>
      <c r="L44" s="504"/>
      <c r="M44" s="504"/>
      <c r="N44" s="504"/>
      <c r="O44" s="504"/>
      <c r="P44" s="504"/>
      <c r="Q44" s="504"/>
      <c r="R44" s="504"/>
      <c r="S44" s="505"/>
      <c r="T44" s="506"/>
      <c r="U44" s="506"/>
      <c r="V44" s="500"/>
      <c r="W44" s="500"/>
      <c r="X44" s="500"/>
      <c r="Y44" s="500"/>
      <c r="Z44" s="500">
        <f t="shared" si="1"/>
        <v>0</v>
      </c>
      <c r="AA44" s="500"/>
      <c r="AB44" s="500"/>
      <c r="AC44" s="501"/>
    </row>
    <row r="45" spans="1:59" s="273" customFormat="1" ht="18" customHeight="1">
      <c r="A45" s="493"/>
      <c r="B45" s="494"/>
      <c r="C45" s="511" t="str">
        <f>IF(ROUTING!$C7="US",Settings!AG6,Settings!AM6)</f>
        <v xml:space="preserve">Customs Broker : </v>
      </c>
      <c r="D45" s="512"/>
      <c r="E45" s="512"/>
      <c r="F45" s="512"/>
      <c r="G45" s="512"/>
      <c r="H45" s="512"/>
      <c r="I45" s="512"/>
      <c r="J45" s="512"/>
      <c r="K45" s="512"/>
      <c r="L45" s="512"/>
      <c r="M45" s="512"/>
      <c r="N45" s="512"/>
      <c r="O45" s="512"/>
      <c r="P45" s="512"/>
      <c r="Q45" s="512"/>
      <c r="R45" s="512"/>
      <c r="S45" s="513"/>
      <c r="T45" s="506"/>
      <c r="U45" s="506"/>
      <c r="V45" s="500"/>
      <c r="W45" s="500"/>
      <c r="X45" s="500"/>
      <c r="Y45" s="500"/>
      <c r="Z45" s="500">
        <f t="shared" si="1"/>
        <v>0</v>
      </c>
      <c r="AA45" s="500"/>
      <c r="AB45" s="500"/>
      <c r="AC45" s="501"/>
    </row>
    <row r="46" spans="1:59" s="273" customFormat="1" ht="18" customHeight="1">
      <c r="A46" s="493"/>
      <c r="B46" s="494"/>
      <c r="C46" s="514" t="str">
        <f>IF(ROUTING!$C7="US",Settings!AG7,Settings!AM7)</f>
        <v>If carrier is FedEx : Fedex Trade Network</v>
      </c>
      <c r="D46" s="515"/>
      <c r="E46" s="515"/>
      <c r="F46" s="515"/>
      <c r="G46" s="515"/>
      <c r="H46" s="515"/>
      <c r="I46" s="515"/>
      <c r="J46" s="515"/>
      <c r="K46" s="515"/>
      <c r="L46" s="515"/>
      <c r="M46" s="515"/>
      <c r="N46" s="515"/>
      <c r="O46" s="515"/>
      <c r="P46" s="515"/>
      <c r="Q46" s="515"/>
      <c r="R46" s="515"/>
      <c r="S46" s="516"/>
      <c r="T46" s="506"/>
      <c r="U46" s="506"/>
      <c r="V46" s="500"/>
      <c r="W46" s="500"/>
      <c r="X46" s="500"/>
      <c r="Y46" s="500"/>
      <c r="Z46" s="500">
        <f t="shared" si="1"/>
        <v>0</v>
      </c>
      <c r="AA46" s="500"/>
      <c r="AB46" s="500"/>
      <c r="AC46" s="501"/>
    </row>
    <row r="47" spans="1:59" s="273" customFormat="1" ht="18" customHeight="1">
      <c r="A47" s="493"/>
      <c r="B47" s="494"/>
      <c r="C47" s="306"/>
      <c r="D47" s="307"/>
      <c r="E47" s="307"/>
      <c r="F47" s="307"/>
      <c r="G47" s="307"/>
      <c r="H47" s="307"/>
      <c r="I47" s="307"/>
      <c r="J47" s="307"/>
      <c r="K47" s="307"/>
      <c r="L47" s="307"/>
      <c r="M47" s="307"/>
      <c r="N47" s="307"/>
      <c r="O47" s="307"/>
      <c r="P47" s="307"/>
      <c r="Q47" s="307"/>
      <c r="R47" s="307"/>
      <c r="S47" s="308"/>
      <c r="T47" s="506"/>
      <c r="U47" s="506"/>
      <c r="V47" s="500"/>
      <c r="W47" s="500"/>
      <c r="X47" s="500"/>
      <c r="Y47" s="500"/>
      <c r="Z47" s="500">
        <f t="shared" si="1"/>
        <v>0</v>
      </c>
      <c r="AA47" s="500"/>
      <c r="AB47" s="500"/>
      <c r="AC47" s="501"/>
    </row>
    <row r="48" spans="1:59" s="273" customFormat="1" ht="18" customHeight="1">
      <c r="A48" s="493"/>
      <c r="B48" s="494"/>
      <c r="C48" s="306" t="str">
        <f>IF(IF([1]ROUTING!$C$7="US",[1]Settings!AG8,[1]Settings!AM8)=0,"",IF([1]ROUTING!$C$7="US",[1]Settings!AG8,[1]Settings!AM8))</f>
        <v/>
      </c>
      <c r="D48" s="307"/>
      <c r="E48" s="307"/>
      <c r="F48" s="307"/>
      <c r="G48" s="307"/>
      <c r="H48" s="307"/>
      <c r="I48" s="307"/>
      <c r="J48" s="307"/>
      <c r="K48" s="307"/>
      <c r="L48" s="307"/>
      <c r="M48" s="307"/>
      <c r="N48" s="307"/>
      <c r="O48" s="307"/>
      <c r="P48" s="307"/>
      <c r="Q48" s="307"/>
      <c r="R48" s="307"/>
      <c r="S48" s="308"/>
      <c r="T48" s="506"/>
      <c r="U48" s="506"/>
      <c r="V48" s="500"/>
      <c r="W48" s="500"/>
      <c r="X48" s="500"/>
      <c r="Y48" s="500"/>
      <c r="Z48" s="500">
        <f t="shared" si="1"/>
        <v>0</v>
      </c>
      <c r="AA48" s="500"/>
      <c r="AB48" s="500"/>
      <c r="AC48" s="501"/>
    </row>
    <row r="49" spans="1:59" s="273" customFormat="1" ht="18" customHeight="1">
      <c r="A49" s="493"/>
      <c r="B49" s="494"/>
      <c r="C49" s="306" t="str">
        <f>IF(IF([1]ROUTING!$C$7="US",[1]Settings!AG9,[1]Settings!AM9)=0,"",IF([1]ROUTING!$C$7="US",[1]Settings!AG9,[1]Settings!AM9))</f>
        <v/>
      </c>
      <c r="D49" s="307"/>
      <c r="E49" s="307"/>
      <c r="F49" s="307"/>
      <c r="G49" s="307"/>
      <c r="H49" s="307"/>
      <c r="I49" s="307"/>
      <c r="J49" s="307"/>
      <c r="K49" s="307"/>
      <c r="L49" s="307"/>
      <c r="M49" s="307"/>
      <c r="N49" s="307"/>
      <c r="O49" s="307"/>
      <c r="P49" s="307"/>
      <c r="Q49" s="307"/>
      <c r="R49" s="307"/>
      <c r="S49" s="308"/>
      <c r="T49" s="506"/>
      <c r="U49" s="506"/>
      <c r="V49" s="500"/>
      <c r="W49" s="500"/>
      <c r="X49" s="500"/>
      <c r="Y49" s="500"/>
      <c r="Z49" s="500">
        <f t="shared" si="1"/>
        <v>0</v>
      </c>
      <c r="AA49" s="500"/>
      <c r="AB49" s="500"/>
      <c r="AC49" s="501"/>
      <c r="AE49" s="303"/>
      <c r="AF49" s="303"/>
      <c r="AG49" s="303"/>
      <c r="AH49" s="303"/>
      <c r="AI49" s="303"/>
      <c r="AJ49" s="303"/>
      <c r="AK49" s="303"/>
      <c r="AL49" s="303"/>
      <c r="AM49" s="303"/>
      <c r="AN49" s="303"/>
      <c r="AO49" s="303"/>
      <c r="AP49" s="303"/>
      <c r="AQ49" s="303"/>
      <c r="AR49" s="303"/>
      <c r="AS49" s="304"/>
      <c r="AT49" s="304"/>
      <c r="AU49" s="304"/>
      <c r="AV49" s="304"/>
      <c r="AW49" s="304"/>
      <c r="AX49" s="305"/>
      <c r="AY49" s="305"/>
      <c r="AZ49" s="305"/>
      <c r="BA49" s="305"/>
      <c r="BB49" s="305"/>
      <c r="BC49" s="305"/>
      <c r="BD49" s="305"/>
      <c r="BE49" s="305"/>
      <c r="BF49" s="305"/>
      <c r="BG49" s="305"/>
    </row>
    <row r="50" spans="1:59" s="273" customFormat="1" ht="18" hidden="1" customHeight="1">
      <c r="A50" s="493"/>
      <c r="B50" s="494"/>
      <c r="C50" s="507"/>
      <c r="D50" s="507"/>
      <c r="E50" s="507"/>
      <c r="F50" s="507"/>
      <c r="G50" s="503"/>
      <c r="H50" s="504"/>
      <c r="I50" s="504"/>
      <c r="J50" s="504"/>
      <c r="K50" s="504"/>
      <c r="L50" s="504"/>
      <c r="M50" s="504"/>
      <c r="N50" s="504"/>
      <c r="O50" s="504"/>
      <c r="P50" s="504"/>
      <c r="Q50" s="504"/>
      <c r="R50" s="504"/>
      <c r="S50" s="505"/>
      <c r="T50" s="506"/>
      <c r="U50" s="506"/>
      <c r="V50" s="500"/>
      <c r="W50" s="500"/>
      <c r="X50" s="500"/>
      <c r="Y50" s="500"/>
      <c r="Z50" s="500">
        <f t="shared" si="1"/>
        <v>0</v>
      </c>
      <c r="AA50" s="500"/>
      <c r="AB50" s="500"/>
      <c r="AC50" s="501"/>
    </row>
    <row r="51" spans="1:59" s="273" customFormat="1" ht="18" hidden="1" customHeight="1">
      <c r="A51" s="493"/>
      <c r="B51" s="494"/>
      <c r="C51" s="508"/>
      <c r="D51" s="509"/>
      <c r="E51" s="509"/>
      <c r="F51" s="509"/>
      <c r="G51" s="509"/>
      <c r="H51" s="509"/>
      <c r="I51" s="509"/>
      <c r="J51" s="509"/>
      <c r="K51" s="509"/>
      <c r="L51" s="509"/>
      <c r="M51" s="509"/>
      <c r="N51" s="509"/>
      <c r="O51" s="509"/>
      <c r="P51" s="509"/>
      <c r="Q51" s="509"/>
      <c r="R51" s="509"/>
      <c r="S51" s="510"/>
      <c r="T51" s="506"/>
      <c r="U51" s="506"/>
      <c r="V51" s="500"/>
      <c r="W51" s="500"/>
      <c r="X51" s="500"/>
      <c r="Y51" s="500"/>
      <c r="Z51" s="500">
        <f t="shared" si="1"/>
        <v>0</v>
      </c>
      <c r="AA51" s="500"/>
      <c r="AB51" s="500"/>
      <c r="AC51" s="501"/>
    </row>
    <row r="52" spans="1:59" s="273" customFormat="1" ht="18" hidden="1" customHeight="1">
      <c r="A52" s="493"/>
      <c r="B52" s="494"/>
      <c r="C52" s="309"/>
      <c r="D52" s="310"/>
      <c r="E52" s="310"/>
      <c r="F52" s="310"/>
      <c r="G52" s="310"/>
      <c r="H52" s="310"/>
      <c r="I52" s="310"/>
      <c r="J52" s="310"/>
      <c r="K52" s="310"/>
      <c r="L52" s="310"/>
      <c r="M52" s="310"/>
      <c r="N52" s="310"/>
      <c r="O52" s="310"/>
      <c r="P52" s="310"/>
      <c r="Q52" s="310"/>
      <c r="R52" s="310"/>
      <c r="S52" s="311"/>
      <c r="T52" s="506"/>
      <c r="U52" s="506"/>
      <c r="V52" s="500"/>
      <c r="W52" s="500"/>
      <c r="X52" s="500"/>
      <c r="Y52" s="500"/>
      <c r="Z52" s="500">
        <f t="shared" si="1"/>
        <v>0</v>
      </c>
      <c r="AA52" s="500"/>
      <c r="AB52" s="500"/>
      <c r="AC52" s="501"/>
    </row>
    <row r="53" spans="1:59" s="273" customFormat="1" ht="18" hidden="1" customHeight="1">
      <c r="A53" s="493"/>
      <c r="B53" s="494"/>
      <c r="C53" s="312"/>
      <c r="D53" s="310"/>
      <c r="E53" s="310"/>
      <c r="F53" s="310"/>
      <c r="G53" s="310"/>
      <c r="H53" s="310"/>
      <c r="I53" s="310"/>
      <c r="J53" s="310"/>
      <c r="K53" s="310"/>
      <c r="L53" s="310"/>
      <c r="M53" s="310"/>
      <c r="N53" s="310"/>
      <c r="O53" s="517"/>
      <c r="P53" s="517"/>
      <c r="Q53" s="517"/>
      <c r="R53" s="517"/>
      <c r="S53" s="517"/>
      <c r="T53" s="517"/>
      <c r="U53" s="518"/>
      <c r="V53" s="500"/>
      <c r="W53" s="500"/>
      <c r="X53" s="500"/>
      <c r="Y53" s="500"/>
      <c r="Z53" s="500">
        <f t="shared" si="1"/>
        <v>0</v>
      </c>
      <c r="AA53" s="500"/>
      <c r="AB53" s="500"/>
      <c r="AC53" s="501"/>
    </row>
    <row r="54" spans="1:59" s="273" customFormat="1" ht="18" customHeight="1">
      <c r="A54" s="493"/>
      <c r="B54" s="494"/>
      <c r="C54" s="313"/>
      <c r="D54" s="289"/>
      <c r="E54" s="289"/>
      <c r="F54" s="289"/>
      <c r="G54" s="289"/>
      <c r="H54" s="289"/>
      <c r="I54" s="289"/>
      <c r="J54" s="289"/>
      <c r="K54" s="289"/>
      <c r="L54" s="289"/>
      <c r="M54" s="289"/>
      <c r="N54" s="289"/>
      <c r="O54" s="289"/>
      <c r="P54" s="289"/>
      <c r="Q54" s="289"/>
      <c r="R54" s="289"/>
      <c r="S54" s="289"/>
      <c r="T54" s="506"/>
      <c r="U54" s="506"/>
      <c r="V54" s="500"/>
      <c r="W54" s="500"/>
      <c r="X54" s="500"/>
      <c r="Y54" s="500"/>
      <c r="Z54" s="500">
        <f t="shared" si="1"/>
        <v>0</v>
      </c>
      <c r="AA54" s="500"/>
      <c r="AB54" s="500"/>
      <c r="AC54" s="501"/>
    </row>
    <row r="55" spans="1:59" s="273" customFormat="1" ht="18" customHeight="1" thickBot="1">
      <c r="A55" s="519"/>
      <c r="B55" s="520"/>
      <c r="C55" s="521" t="s">
        <v>395</v>
      </c>
      <c r="D55" s="522"/>
      <c r="E55" s="522"/>
      <c r="F55" s="522"/>
      <c r="G55" s="522"/>
      <c r="H55" s="522"/>
      <c r="I55" s="522"/>
      <c r="J55" s="522"/>
      <c r="K55" s="522"/>
      <c r="L55" s="522"/>
      <c r="M55" s="522"/>
      <c r="N55" s="522"/>
      <c r="O55" s="522"/>
      <c r="P55" s="522"/>
      <c r="Q55" s="522"/>
      <c r="R55" s="522"/>
      <c r="S55" s="523"/>
      <c r="T55" s="524"/>
      <c r="U55" s="524"/>
      <c r="V55" s="525"/>
      <c r="W55" s="525"/>
      <c r="X55" s="525"/>
      <c r="Y55" s="525"/>
      <c r="Z55" s="525">
        <f t="shared" si="1"/>
        <v>0</v>
      </c>
      <c r="AA55" s="525"/>
      <c r="AB55" s="525"/>
      <c r="AC55" s="526"/>
    </row>
    <row r="56" spans="1:59" ht="15" customHeight="1" thickTop="1">
      <c r="A56" s="527"/>
      <c r="B56" s="528"/>
      <c r="C56" s="528"/>
      <c r="D56" s="528"/>
      <c r="E56" s="528"/>
      <c r="F56" s="528"/>
      <c r="G56" s="528"/>
      <c r="H56" s="528"/>
      <c r="I56" s="528"/>
      <c r="J56" s="528"/>
      <c r="K56" s="528"/>
      <c r="L56" s="528"/>
      <c r="M56" s="528"/>
      <c r="N56" s="528"/>
      <c r="O56" s="528"/>
      <c r="P56" s="528"/>
      <c r="Q56" s="528"/>
      <c r="R56" s="528"/>
      <c r="S56" s="529"/>
      <c r="T56" s="530"/>
      <c r="U56" s="530"/>
      <c r="V56" s="530"/>
      <c r="W56" s="530"/>
      <c r="X56" s="530"/>
      <c r="Y56" s="530"/>
      <c r="Z56" s="531">
        <f>SUM(Z24:AC55)</f>
        <v>0</v>
      </c>
      <c r="AA56" s="531"/>
      <c r="AB56" s="531"/>
      <c r="AC56" s="532"/>
    </row>
    <row r="57" spans="1:59" ht="15.5">
      <c r="A57" s="541"/>
      <c r="B57" s="543" t="s">
        <v>396</v>
      </c>
      <c r="C57" s="543"/>
      <c r="D57" s="543"/>
      <c r="E57" s="543"/>
      <c r="F57" s="543"/>
      <c r="G57" s="543"/>
      <c r="H57" s="543"/>
      <c r="I57" s="543"/>
      <c r="J57" s="543"/>
      <c r="K57" s="543"/>
      <c r="L57" s="543"/>
      <c r="M57" s="543"/>
      <c r="N57" s="543"/>
      <c r="O57" s="543"/>
      <c r="P57" s="543"/>
      <c r="Q57" s="545"/>
      <c r="R57" s="546" t="s">
        <v>397</v>
      </c>
      <c r="S57" s="547"/>
      <c r="T57" s="547"/>
      <c r="U57" s="547"/>
      <c r="V57" s="547"/>
      <c r="W57" s="547"/>
      <c r="X57" s="547"/>
      <c r="Y57" s="547"/>
      <c r="Z57" s="547"/>
      <c r="AA57" s="547"/>
      <c r="AB57" s="547"/>
      <c r="AC57" s="548"/>
    </row>
    <row r="58" spans="1:59" ht="15.5">
      <c r="A58" s="542"/>
      <c r="B58" s="544"/>
      <c r="C58" s="544"/>
      <c r="D58" s="544"/>
      <c r="E58" s="544"/>
      <c r="F58" s="544"/>
      <c r="G58" s="544"/>
      <c r="H58" s="544"/>
      <c r="I58" s="544"/>
      <c r="J58" s="544"/>
      <c r="K58" s="544"/>
      <c r="L58" s="544"/>
      <c r="M58" s="544"/>
      <c r="N58" s="544"/>
      <c r="O58" s="544"/>
      <c r="P58" s="544"/>
      <c r="Q58" s="535"/>
      <c r="R58" s="536"/>
      <c r="S58" s="537"/>
      <c r="T58" s="537"/>
      <c r="U58" s="537"/>
      <c r="V58" s="537"/>
      <c r="W58" s="537"/>
      <c r="X58" s="537"/>
      <c r="Y58" s="537"/>
      <c r="Z58" s="537"/>
      <c r="AA58" s="537"/>
      <c r="AB58" s="537"/>
      <c r="AC58" s="538"/>
    </row>
    <row r="59" spans="1:59" ht="12.75" customHeight="1">
      <c r="A59" s="542"/>
      <c r="B59" s="544"/>
      <c r="C59" s="544"/>
      <c r="D59" s="544"/>
      <c r="E59" s="544"/>
      <c r="F59" s="544"/>
      <c r="G59" s="544"/>
      <c r="H59" s="544"/>
      <c r="I59" s="544"/>
      <c r="J59" s="544"/>
      <c r="K59" s="544"/>
      <c r="L59" s="544"/>
      <c r="M59" s="544"/>
      <c r="N59" s="544"/>
      <c r="O59" s="544"/>
      <c r="P59" s="544"/>
      <c r="Q59" s="535"/>
      <c r="R59" s="549" t="s">
        <v>109</v>
      </c>
      <c r="S59" s="550"/>
      <c r="T59" s="550"/>
      <c r="U59" s="550"/>
      <c r="V59" s="550"/>
      <c r="W59" s="550"/>
      <c r="X59" s="550"/>
      <c r="Y59" s="550"/>
      <c r="Z59" s="550"/>
      <c r="AA59" s="550"/>
      <c r="AB59" s="550"/>
      <c r="AC59" s="551"/>
    </row>
    <row r="60" spans="1:59">
      <c r="A60" s="542"/>
      <c r="B60" s="544" t="s">
        <v>111</v>
      </c>
      <c r="C60" s="544"/>
      <c r="D60" s="544"/>
      <c r="E60" s="544"/>
      <c r="F60" s="544"/>
      <c r="G60" s="544"/>
      <c r="H60" s="544"/>
      <c r="I60" s="544"/>
      <c r="J60" s="544"/>
      <c r="K60" s="544"/>
      <c r="L60" s="544"/>
      <c r="M60" s="544"/>
      <c r="N60" s="544"/>
      <c r="O60" s="544"/>
      <c r="P60" s="544"/>
      <c r="Q60" s="535"/>
      <c r="R60" s="549"/>
      <c r="S60" s="550"/>
      <c r="T60" s="550"/>
      <c r="U60" s="550"/>
      <c r="V60" s="550"/>
      <c r="W60" s="550"/>
      <c r="X60" s="550"/>
      <c r="Y60" s="550"/>
      <c r="Z60" s="550"/>
      <c r="AA60" s="550"/>
      <c r="AB60" s="550"/>
      <c r="AC60" s="551"/>
    </row>
    <row r="61" spans="1:59" ht="15.5">
      <c r="A61" s="542"/>
      <c r="B61" s="544"/>
      <c r="C61" s="544"/>
      <c r="D61" s="544"/>
      <c r="E61" s="544"/>
      <c r="F61" s="544"/>
      <c r="G61" s="544"/>
      <c r="H61" s="544"/>
      <c r="I61" s="544"/>
      <c r="J61" s="544"/>
      <c r="K61" s="544"/>
      <c r="L61" s="544"/>
      <c r="M61" s="544"/>
      <c r="N61" s="544"/>
      <c r="O61" s="544"/>
      <c r="P61" s="544"/>
      <c r="Q61" s="535"/>
      <c r="R61" s="536" t="s">
        <v>109</v>
      </c>
      <c r="S61" s="537"/>
      <c r="T61" s="537"/>
      <c r="U61" s="537"/>
      <c r="V61" s="537"/>
      <c r="W61" s="537"/>
      <c r="X61" s="537"/>
      <c r="Y61" s="537"/>
      <c r="Z61" s="537"/>
      <c r="AA61" s="537"/>
      <c r="AB61" s="537"/>
      <c r="AC61" s="538"/>
    </row>
    <row r="62" spans="1:59" ht="17.5">
      <c r="A62" s="542"/>
      <c r="B62" s="552"/>
      <c r="C62" s="552"/>
      <c r="D62" s="552"/>
      <c r="E62" s="552"/>
      <c r="F62" s="552"/>
      <c r="G62" s="552"/>
      <c r="H62" s="552"/>
      <c r="I62" s="533"/>
      <c r="J62" s="534" t="s">
        <v>109</v>
      </c>
      <c r="K62" s="534"/>
      <c r="L62" s="534"/>
      <c r="M62" s="534"/>
      <c r="N62" s="534"/>
      <c r="O62" s="534"/>
      <c r="P62" s="534"/>
      <c r="Q62" s="535"/>
      <c r="R62" s="536" t="s">
        <v>109</v>
      </c>
      <c r="S62" s="537"/>
      <c r="T62" s="537"/>
      <c r="U62" s="537"/>
      <c r="V62" s="537"/>
      <c r="W62" s="537"/>
      <c r="X62" s="537"/>
      <c r="Y62" s="537"/>
      <c r="Z62" s="537"/>
      <c r="AA62" s="537"/>
      <c r="AB62" s="537"/>
      <c r="AC62" s="538"/>
    </row>
    <row r="63" spans="1:59" ht="18">
      <c r="A63" s="542"/>
      <c r="B63" s="539" t="s">
        <v>112</v>
      </c>
      <c r="C63" s="539"/>
      <c r="D63" s="539"/>
      <c r="E63" s="539"/>
      <c r="F63" s="539"/>
      <c r="G63" s="539"/>
      <c r="H63" s="539"/>
      <c r="I63" s="533"/>
      <c r="J63" s="540" t="s">
        <v>398</v>
      </c>
      <c r="K63" s="540"/>
      <c r="L63" s="540"/>
      <c r="M63" s="540"/>
      <c r="N63" s="540"/>
      <c r="O63" s="540"/>
      <c r="P63" s="540"/>
      <c r="Q63" s="535"/>
      <c r="R63" s="536" t="s">
        <v>109</v>
      </c>
      <c r="S63" s="537"/>
      <c r="T63" s="537"/>
      <c r="U63" s="537"/>
      <c r="V63" s="537"/>
      <c r="W63" s="537"/>
      <c r="X63" s="537"/>
      <c r="Y63" s="537"/>
      <c r="Z63" s="537"/>
      <c r="AA63" s="537"/>
      <c r="AB63" s="537"/>
      <c r="AC63" s="538"/>
    </row>
    <row r="64" spans="1:59" ht="33" customHeight="1">
      <c r="A64" s="542"/>
      <c r="B64" s="534" t="s">
        <v>109</v>
      </c>
      <c r="C64" s="534"/>
      <c r="D64" s="534"/>
      <c r="E64" s="534"/>
      <c r="F64" s="534"/>
      <c r="G64" s="534"/>
      <c r="H64" s="534"/>
      <c r="I64" s="533"/>
      <c r="J64" s="558"/>
      <c r="K64" s="558"/>
      <c r="L64" s="558"/>
      <c r="M64" s="558"/>
      <c r="N64" s="558"/>
      <c r="O64" s="558"/>
      <c r="P64" s="558"/>
      <c r="Q64" s="535"/>
      <c r="R64" s="536"/>
      <c r="S64" s="537"/>
      <c r="T64" s="537"/>
      <c r="U64" s="537"/>
      <c r="V64" s="537"/>
      <c r="W64" s="537"/>
      <c r="X64" s="537"/>
      <c r="Y64" s="537"/>
      <c r="Z64" s="537"/>
      <c r="AA64" s="537"/>
      <c r="AB64" s="537"/>
      <c r="AC64" s="538"/>
    </row>
    <row r="65" spans="1:29" ht="14.25" customHeight="1">
      <c r="A65" s="542"/>
      <c r="B65" s="559" t="s">
        <v>399</v>
      </c>
      <c r="C65" s="559"/>
      <c r="D65" s="559"/>
      <c r="E65" s="559"/>
      <c r="F65" s="559"/>
      <c r="G65" s="559"/>
      <c r="H65" s="559"/>
      <c r="I65" s="533"/>
      <c r="J65" s="560" t="s">
        <v>113</v>
      </c>
      <c r="K65" s="560"/>
      <c r="L65" s="560"/>
      <c r="M65" s="560"/>
      <c r="N65" s="560"/>
      <c r="O65" s="560"/>
      <c r="P65" s="560"/>
      <c r="Q65" s="535"/>
      <c r="R65" s="536"/>
      <c r="S65" s="537"/>
      <c r="T65" s="537"/>
      <c r="U65" s="537"/>
      <c r="V65" s="537"/>
      <c r="W65" s="537"/>
      <c r="X65" s="537"/>
      <c r="Y65" s="537"/>
      <c r="Z65" s="537"/>
      <c r="AA65" s="537"/>
      <c r="AB65" s="537"/>
      <c r="AC65" s="538"/>
    </row>
    <row r="66" spans="1:29" ht="15" customHeight="1" thickBot="1">
      <c r="A66" s="314"/>
      <c r="B66" s="315"/>
      <c r="C66" s="315"/>
      <c r="D66" s="553" t="s">
        <v>114</v>
      </c>
      <c r="E66" s="553"/>
      <c r="F66" s="553"/>
      <c r="G66" s="554">
        <v>1</v>
      </c>
      <c r="H66" s="554"/>
      <c r="I66" s="316" t="s">
        <v>400</v>
      </c>
      <c r="J66" s="554">
        <v>1</v>
      </c>
      <c r="K66" s="554"/>
      <c r="L66" s="315"/>
      <c r="M66" s="315"/>
      <c r="N66" s="315"/>
      <c r="O66" s="315"/>
      <c r="P66" s="315"/>
      <c r="Q66" s="315"/>
      <c r="R66" s="555"/>
      <c r="S66" s="556"/>
      <c r="T66" s="556"/>
      <c r="U66" s="556"/>
      <c r="V66" s="556"/>
      <c r="W66" s="556"/>
      <c r="X66" s="556"/>
      <c r="Y66" s="556"/>
      <c r="Z66" s="556"/>
      <c r="AA66" s="556"/>
      <c r="AB66" s="556"/>
      <c r="AC66" s="557"/>
    </row>
  </sheetData>
  <sheetProtection algorithmName="SHA-512" hashValue="o+9ZTbVLzWrIvl2RzzHPgjw+DPtoOrpQtadB/KNNAP5SkXNYsxbhfFbPM3v96p57qQ/Mk4O1igiY7t0c6yGY8A==" saltValue="8iZPPMnFcHt2khRXnYrpdA==" spinCount="100000" sheet="1" objects="1" scenarios="1"/>
  <mergeCells count="252">
    <mergeCell ref="D66:F66"/>
    <mergeCell ref="G66:H66"/>
    <mergeCell ref="J66:K66"/>
    <mergeCell ref="R66:AC66"/>
    <mergeCell ref="B64:H64"/>
    <mergeCell ref="I64:I65"/>
    <mergeCell ref="J64:P64"/>
    <mergeCell ref="Q64:Q65"/>
    <mergeCell ref="R64:AC64"/>
    <mergeCell ref="B65:H65"/>
    <mergeCell ref="J65:P65"/>
    <mergeCell ref="R65:AC65"/>
    <mergeCell ref="I62:I63"/>
    <mergeCell ref="J62:P62"/>
    <mergeCell ref="Q62:Q63"/>
    <mergeCell ref="R62:AC62"/>
    <mergeCell ref="B63:H63"/>
    <mergeCell ref="J63:P63"/>
    <mergeCell ref="R63:AC63"/>
    <mergeCell ref="A57:A65"/>
    <mergeCell ref="B57:P59"/>
    <mergeCell ref="Q57:Q59"/>
    <mergeCell ref="R57:AC57"/>
    <mergeCell ref="R58:AC58"/>
    <mergeCell ref="R59:AC60"/>
    <mergeCell ref="B60:P61"/>
    <mergeCell ref="Q60:Q61"/>
    <mergeCell ref="R61:AC61"/>
    <mergeCell ref="B62:H62"/>
    <mergeCell ref="A55:B55"/>
    <mergeCell ref="C55:S55"/>
    <mergeCell ref="T55:U55"/>
    <mergeCell ref="V55:Y55"/>
    <mergeCell ref="Z55:AC55"/>
    <mergeCell ref="A56:S56"/>
    <mergeCell ref="T56:U56"/>
    <mergeCell ref="V56:Y56"/>
    <mergeCell ref="Z56:AC56"/>
    <mergeCell ref="A53:B53"/>
    <mergeCell ref="O53:U53"/>
    <mergeCell ref="V53:Y53"/>
    <mergeCell ref="Z53:AC53"/>
    <mergeCell ref="A54:B54"/>
    <mergeCell ref="T54:U54"/>
    <mergeCell ref="V54:Y54"/>
    <mergeCell ref="Z54:AC54"/>
    <mergeCell ref="A51:B51"/>
    <mergeCell ref="C51:S51"/>
    <mergeCell ref="T51:U51"/>
    <mergeCell ref="V51:Y51"/>
    <mergeCell ref="Z51:AC51"/>
    <mergeCell ref="A52:B52"/>
    <mergeCell ref="T52:U52"/>
    <mergeCell ref="V52:Y52"/>
    <mergeCell ref="Z52:AC52"/>
    <mergeCell ref="A49:B49"/>
    <mergeCell ref="T49:U49"/>
    <mergeCell ref="V49:Y49"/>
    <mergeCell ref="Z49:AC49"/>
    <mergeCell ref="A50:B50"/>
    <mergeCell ref="C50:F50"/>
    <mergeCell ref="G50:S50"/>
    <mergeCell ref="T50:U50"/>
    <mergeCell ref="V50:Y50"/>
    <mergeCell ref="Z50:AC50"/>
    <mergeCell ref="A47:B47"/>
    <mergeCell ref="T47:U47"/>
    <mergeCell ref="V47:Y47"/>
    <mergeCell ref="Z47:AC47"/>
    <mergeCell ref="A48:B48"/>
    <mergeCell ref="T48:U48"/>
    <mergeCell ref="V48:Y48"/>
    <mergeCell ref="Z48:AC48"/>
    <mergeCell ref="A45:B45"/>
    <mergeCell ref="C45:S45"/>
    <mergeCell ref="T45:U45"/>
    <mergeCell ref="V45:Y45"/>
    <mergeCell ref="Z45:AC45"/>
    <mergeCell ref="A46:B46"/>
    <mergeCell ref="C46:S46"/>
    <mergeCell ref="T46:U46"/>
    <mergeCell ref="V46:Y46"/>
    <mergeCell ref="Z46:AC46"/>
    <mergeCell ref="A44:B44"/>
    <mergeCell ref="C44:F44"/>
    <mergeCell ref="G44:S44"/>
    <mergeCell ref="T44:U44"/>
    <mergeCell ref="V44:Y44"/>
    <mergeCell ref="Z44:AC44"/>
    <mergeCell ref="A43:B43"/>
    <mergeCell ref="C43:F43"/>
    <mergeCell ref="G43:S43"/>
    <mergeCell ref="T43:U43"/>
    <mergeCell ref="V43:Y43"/>
    <mergeCell ref="Z43:AC43"/>
    <mergeCell ref="A42:B42"/>
    <mergeCell ref="C42:F42"/>
    <mergeCell ref="G42:S42"/>
    <mergeCell ref="T42:U42"/>
    <mergeCell ref="V42:Y42"/>
    <mergeCell ref="Z42:AC42"/>
    <mergeCell ref="A41:B41"/>
    <mergeCell ref="C41:F41"/>
    <mergeCell ref="G41:S41"/>
    <mergeCell ref="T41:U41"/>
    <mergeCell ref="V41:Y41"/>
    <mergeCell ref="Z41:AC41"/>
    <mergeCell ref="A40:B40"/>
    <mergeCell ref="C40:F40"/>
    <mergeCell ref="G40:S40"/>
    <mergeCell ref="T40:U40"/>
    <mergeCell ref="V40:Y40"/>
    <mergeCell ref="Z40:AC40"/>
    <mergeCell ref="A39:B39"/>
    <mergeCell ref="C39:F39"/>
    <mergeCell ref="G39:S39"/>
    <mergeCell ref="T39:U39"/>
    <mergeCell ref="V39:Y39"/>
    <mergeCell ref="Z39:AC39"/>
    <mergeCell ref="A38:B38"/>
    <mergeCell ref="C38:F38"/>
    <mergeCell ref="G38:S38"/>
    <mergeCell ref="T38:U38"/>
    <mergeCell ref="V38:Y38"/>
    <mergeCell ref="Z38:AC38"/>
    <mergeCell ref="A37:B37"/>
    <mergeCell ref="C37:F37"/>
    <mergeCell ref="G37:S37"/>
    <mergeCell ref="T37:U37"/>
    <mergeCell ref="V37:Y37"/>
    <mergeCell ref="Z37:AC37"/>
    <mergeCell ref="A36:B36"/>
    <mergeCell ref="C36:F36"/>
    <mergeCell ref="G36:S36"/>
    <mergeCell ref="T36:U36"/>
    <mergeCell ref="V36:Y36"/>
    <mergeCell ref="Z36:AC36"/>
    <mergeCell ref="A35:B35"/>
    <mergeCell ref="C35:F35"/>
    <mergeCell ref="G35:S35"/>
    <mergeCell ref="T35:U35"/>
    <mergeCell ref="V35:Y35"/>
    <mergeCell ref="Z35:AC35"/>
    <mergeCell ref="A34:B34"/>
    <mergeCell ref="C34:F34"/>
    <mergeCell ref="G34:S34"/>
    <mergeCell ref="T34:U34"/>
    <mergeCell ref="V34:Y34"/>
    <mergeCell ref="Z34:AC34"/>
    <mergeCell ref="A33:B33"/>
    <mergeCell ref="C33:F33"/>
    <mergeCell ref="G33:S33"/>
    <mergeCell ref="T33:U33"/>
    <mergeCell ref="V33:Y33"/>
    <mergeCell ref="Z33:AC33"/>
    <mergeCell ref="A32:B32"/>
    <mergeCell ref="C32:F32"/>
    <mergeCell ref="G32:S32"/>
    <mergeCell ref="T32:U32"/>
    <mergeCell ref="V32:Y32"/>
    <mergeCell ref="Z32:AC32"/>
    <mergeCell ref="A31:B31"/>
    <mergeCell ref="C31:F31"/>
    <mergeCell ref="G31:S31"/>
    <mergeCell ref="T31:U31"/>
    <mergeCell ref="V31:Y31"/>
    <mergeCell ref="Z31:AC31"/>
    <mergeCell ref="A30:B30"/>
    <mergeCell ref="C30:F30"/>
    <mergeCell ref="G30:S30"/>
    <mergeCell ref="T30:U30"/>
    <mergeCell ref="V30:Y30"/>
    <mergeCell ref="Z30:AC30"/>
    <mergeCell ref="A29:B29"/>
    <mergeCell ref="C29:F29"/>
    <mergeCell ref="G29:S29"/>
    <mergeCell ref="T29:U29"/>
    <mergeCell ref="V29:Y29"/>
    <mergeCell ref="Z29:AC29"/>
    <mergeCell ref="A28:B28"/>
    <mergeCell ref="C28:F28"/>
    <mergeCell ref="G28:S28"/>
    <mergeCell ref="T28:U28"/>
    <mergeCell ref="V28:Y28"/>
    <mergeCell ref="Z28:AC28"/>
    <mergeCell ref="A27:B27"/>
    <mergeCell ref="C27:F27"/>
    <mergeCell ref="G27:S27"/>
    <mergeCell ref="T27:U27"/>
    <mergeCell ref="V27:Y27"/>
    <mergeCell ref="Z27:AC27"/>
    <mergeCell ref="A26:B26"/>
    <mergeCell ref="C26:F26"/>
    <mergeCell ref="G26:S26"/>
    <mergeCell ref="T26:U26"/>
    <mergeCell ref="V26:Y26"/>
    <mergeCell ref="Z26:AC26"/>
    <mergeCell ref="A25:B25"/>
    <mergeCell ref="C25:F25"/>
    <mergeCell ref="G25:S25"/>
    <mergeCell ref="T25:U25"/>
    <mergeCell ref="V25:Y25"/>
    <mergeCell ref="Z25:AC25"/>
    <mergeCell ref="Z22:AC23"/>
    <mergeCell ref="A24:B24"/>
    <mergeCell ref="C24:F24"/>
    <mergeCell ref="G24:S24"/>
    <mergeCell ref="T24:U24"/>
    <mergeCell ref="V24:Y24"/>
    <mergeCell ref="Z24:AC24"/>
    <mergeCell ref="A20:G20"/>
    <mergeCell ref="H20:N20"/>
    <mergeCell ref="O20:V20"/>
    <mergeCell ref="W20:AC20"/>
    <mergeCell ref="B21:D21"/>
    <mergeCell ref="A22:B23"/>
    <mergeCell ref="C22:F23"/>
    <mergeCell ref="G22:S23"/>
    <mergeCell ref="T22:U23"/>
    <mergeCell ref="V22:Y23"/>
    <mergeCell ref="C17:J17"/>
    <mergeCell ref="O17:AC17"/>
    <mergeCell ref="A18:N18"/>
    <mergeCell ref="O18:AC18"/>
    <mergeCell ref="A19:N19"/>
    <mergeCell ref="O19:AC19"/>
    <mergeCell ref="A14:N14"/>
    <mergeCell ref="O14:AC14"/>
    <mergeCell ref="A15:N15"/>
    <mergeCell ref="O15:AC15"/>
    <mergeCell ref="A16:N16"/>
    <mergeCell ref="R16:Z16"/>
    <mergeCell ref="A11:N11"/>
    <mergeCell ref="A12:N12"/>
    <mergeCell ref="O12:AC12"/>
    <mergeCell ref="A13:N13"/>
    <mergeCell ref="O13:U13"/>
    <mergeCell ref="A5:N5"/>
    <mergeCell ref="O5:V5"/>
    <mergeCell ref="W5:AC5"/>
    <mergeCell ref="A7:N7"/>
    <mergeCell ref="O7:AC7"/>
    <mergeCell ref="A8:N8"/>
    <mergeCell ref="A1:AC1"/>
    <mergeCell ref="A2:N2"/>
    <mergeCell ref="O2:V2"/>
    <mergeCell ref="W2:AC2"/>
    <mergeCell ref="A3:N3"/>
    <mergeCell ref="O3:V4"/>
    <mergeCell ref="W3:AC4"/>
    <mergeCell ref="A4:N4"/>
    <mergeCell ref="A10:N10"/>
  </mergeCells>
  <printOptions horizontalCentered="1"/>
  <pageMargins left="0.59055118110236227" right="0.59055118110236227" top="0.78740157480314965" bottom="0.78740157480314965" header="0.51181102362204722" footer="0.51181102362204722"/>
  <pageSetup scale="58" fitToHeight="3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EB671-7318-44B6-8222-0F6763D24174}">
  <sheetPr>
    <tabColor rgb="FF00B0F0"/>
    <pageSetUpPr fitToPage="1"/>
  </sheetPr>
  <dimension ref="A1:AC87"/>
  <sheetViews>
    <sheetView showGridLines="0" topLeftCell="A2" zoomScale="80" zoomScaleNormal="80" zoomScaleSheetLayoutView="50" workbookViewId="0">
      <selection activeCell="AC16" sqref="AC16"/>
    </sheetView>
  </sheetViews>
  <sheetFormatPr baseColWidth="10" defaultColWidth="9.1796875" defaultRowHeight="12.5"/>
  <cols>
    <col min="1" max="1" width="9.1796875" style="54" customWidth="1"/>
    <col min="2" max="2" width="8.1796875" style="54" customWidth="1"/>
    <col min="3" max="3" width="8.81640625" style="54" customWidth="1"/>
    <col min="4" max="4" width="5.26953125" style="54" customWidth="1"/>
    <col min="5" max="5" width="8.1796875" style="54" customWidth="1"/>
    <col min="6" max="6" width="3.7265625" style="54" customWidth="1"/>
    <col min="7" max="7" width="3.453125" style="54" customWidth="1"/>
    <col min="8" max="8" width="2.1796875" style="54" hidden="1" customWidth="1"/>
    <col min="9" max="9" width="5.26953125" style="54" customWidth="1"/>
    <col min="10" max="10" width="6.7265625" style="54" customWidth="1"/>
    <col min="11" max="11" width="5.54296875" style="54" customWidth="1"/>
    <col min="12" max="12" width="4" style="54" customWidth="1"/>
    <col min="13" max="13" width="3.26953125" style="54" customWidth="1"/>
    <col min="14" max="15" width="9.1796875" style="54" customWidth="1"/>
    <col min="16" max="16" width="6.7265625" style="54" customWidth="1"/>
    <col min="17" max="17" width="3.26953125" style="54" customWidth="1"/>
    <col min="18" max="19" width="9.1796875" style="54" customWidth="1"/>
    <col min="20" max="20" width="3.7265625" style="54" customWidth="1"/>
    <col min="21" max="21" width="2.453125" style="54" customWidth="1"/>
    <col min="22" max="22" width="8.1796875" style="54" customWidth="1"/>
    <col min="23" max="23" width="9.1796875" style="54" customWidth="1"/>
    <col min="24" max="24" width="5.1796875" style="54" customWidth="1"/>
    <col min="25" max="25" width="9.26953125" style="54" customWidth="1"/>
    <col min="26" max="29" width="9.1796875" style="55" customWidth="1"/>
    <col min="30" max="16384" width="9.1796875" style="54"/>
  </cols>
  <sheetData>
    <row r="1" spans="1:29" ht="28.5" customHeight="1">
      <c r="A1" s="577" t="s">
        <v>401</v>
      </c>
      <c r="B1" s="578"/>
      <c r="C1" s="578"/>
      <c r="D1" s="579" t="s">
        <v>402</v>
      </c>
      <c r="E1" s="579"/>
      <c r="F1" s="579"/>
      <c r="G1" s="579"/>
      <c r="H1" s="579"/>
      <c r="I1" s="579"/>
      <c r="J1" s="579"/>
      <c r="K1" s="579"/>
      <c r="L1" s="579"/>
      <c r="M1" s="579"/>
      <c r="N1" s="579"/>
      <c r="O1" s="579"/>
      <c r="P1" s="579"/>
      <c r="Q1" s="579"/>
      <c r="R1" s="579"/>
      <c r="S1" s="579"/>
      <c r="T1" s="579"/>
      <c r="U1" s="579"/>
      <c r="V1" s="580" t="s">
        <v>403</v>
      </c>
      <c r="W1" s="581"/>
      <c r="X1" s="581"/>
      <c r="Y1" s="582"/>
    </row>
    <row r="2" spans="1:29" s="148" customFormat="1" ht="18" customHeight="1">
      <c r="A2" s="583" t="s">
        <v>404</v>
      </c>
      <c r="B2" s="584"/>
      <c r="C2" s="584"/>
      <c r="D2" s="584"/>
      <c r="E2" s="584"/>
      <c r="F2" s="584"/>
      <c r="G2" s="584"/>
      <c r="H2" s="584"/>
      <c r="I2" s="584"/>
      <c r="J2" s="584"/>
      <c r="K2" s="584"/>
      <c r="L2" s="584"/>
      <c r="M2" s="584"/>
      <c r="N2" s="584"/>
      <c r="O2" s="585"/>
      <c r="P2" s="586" t="s">
        <v>405</v>
      </c>
      <c r="Q2" s="587"/>
      <c r="R2" s="587"/>
      <c r="S2" s="587"/>
      <c r="T2" s="587"/>
      <c r="U2" s="587"/>
      <c r="V2" s="587"/>
      <c r="W2" s="587"/>
      <c r="X2" s="587"/>
      <c r="Y2" s="588"/>
      <c r="Z2" s="147"/>
      <c r="AA2" s="147"/>
      <c r="AB2" s="147"/>
      <c r="AC2" s="147"/>
    </row>
    <row r="3" spans="1:29" s="148" customFormat="1" ht="18" customHeight="1">
      <c r="A3" s="561" t="s">
        <v>406</v>
      </c>
      <c r="B3" s="562"/>
      <c r="C3" s="562"/>
      <c r="D3" s="562"/>
      <c r="E3" s="562"/>
      <c r="F3" s="562"/>
      <c r="G3" s="562"/>
      <c r="H3" s="562"/>
      <c r="I3" s="562"/>
      <c r="J3" s="562"/>
      <c r="K3" s="562"/>
      <c r="L3" s="562"/>
      <c r="M3" s="562"/>
      <c r="N3" s="562"/>
      <c r="O3" s="563"/>
      <c r="P3" s="589"/>
      <c r="Q3" s="565"/>
      <c r="R3" s="565"/>
      <c r="S3" s="565"/>
      <c r="T3" s="565"/>
      <c r="U3" s="565"/>
      <c r="V3" s="565"/>
      <c r="W3" s="565"/>
      <c r="X3" s="565"/>
      <c r="Y3" s="566"/>
      <c r="Z3" s="147"/>
      <c r="AA3" s="147"/>
      <c r="AB3" s="147"/>
      <c r="AC3" s="147"/>
    </row>
    <row r="4" spans="1:29" s="148" customFormat="1" ht="18" customHeight="1">
      <c r="A4" s="561" t="s">
        <v>407</v>
      </c>
      <c r="B4" s="562"/>
      <c r="C4" s="562"/>
      <c r="D4" s="562"/>
      <c r="E4" s="562"/>
      <c r="F4" s="562"/>
      <c r="G4" s="562"/>
      <c r="H4" s="562"/>
      <c r="I4" s="562"/>
      <c r="J4" s="562"/>
      <c r="K4" s="562"/>
      <c r="L4" s="562"/>
      <c r="M4" s="562"/>
      <c r="N4" s="562"/>
      <c r="O4" s="563"/>
      <c r="P4" s="564"/>
      <c r="Q4" s="565"/>
      <c r="R4" s="565"/>
      <c r="S4" s="565"/>
      <c r="T4" s="565"/>
      <c r="U4" s="565"/>
      <c r="V4" s="565"/>
      <c r="W4" s="565"/>
      <c r="X4" s="565"/>
      <c r="Y4" s="566"/>
      <c r="Z4" s="147"/>
      <c r="AA4" s="147"/>
      <c r="AB4" s="147"/>
      <c r="AC4" s="147"/>
    </row>
    <row r="5" spans="1:29" s="148" customFormat="1" ht="19.5" customHeight="1">
      <c r="A5" s="567" t="s">
        <v>408</v>
      </c>
      <c r="B5" s="568"/>
      <c r="C5" s="196"/>
      <c r="D5" s="196"/>
      <c r="E5" s="196"/>
      <c r="F5" s="196"/>
      <c r="G5" s="196"/>
      <c r="H5" s="196"/>
      <c r="I5" s="196"/>
      <c r="J5" s="196"/>
      <c r="K5" s="196"/>
      <c r="L5" s="196"/>
      <c r="M5" s="196"/>
      <c r="N5" s="196"/>
      <c r="O5" s="208"/>
      <c r="P5" s="569" t="s">
        <v>409</v>
      </c>
      <c r="Q5" s="570"/>
      <c r="R5" s="570"/>
      <c r="S5" s="570"/>
      <c r="T5" s="570"/>
      <c r="U5" s="570"/>
      <c r="V5" s="570"/>
      <c r="W5" s="570"/>
      <c r="X5" s="570"/>
      <c r="Y5" s="571"/>
      <c r="Z5" s="147"/>
      <c r="AA5" s="147"/>
      <c r="AB5" s="147"/>
      <c r="AC5" s="147"/>
    </row>
    <row r="6" spans="1:29" s="148" customFormat="1" ht="18" customHeight="1">
      <c r="A6" s="561"/>
      <c r="B6" s="562"/>
      <c r="C6" s="562"/>
      <c r="D6" s="562"/>
      <c r="E6" s="562"/>
      <c r="F6" s="562"/>
      <c r="G6" s="562"/>
      <c r="H6" s="562"/>
      <c r="I6" s="562"/>
      <c r="J6" s="562"/>
      <c r="K6" s="562"/>
      <c r="L6" s="562"/>
      <c r="M6" s="562"/>
      <c r="N6" s="562"/>
      <c r="O6" s="563"/>
      <c r="P6" s="572"/>
      <c r="Q6" s="570"/>
      <c r="R6" s="570"/>
      <c r="S6" s="570"/>
      <c r="T6" s="570"/>
      <c r="U6" s="570"/>
      <c r="V6" s="570"/>
      <c r="W6" s="570"/>
      <c r="X6" s="570"/>
      <c r="Y6" s="571"/>
      <c r="Z6" s="147"/>
      <c r="AA6" s="147"/>
      <c r="AB6" s="147"/>
      <c r="AC6" s="147"/>
    </row>
    <row r="7" spans="1:29" s="148" customFormat="1" ht="18" customHeight="1">
      <c r="A7" s="561" t="s">
        <v>93</v>
      </c>
      <c r="B7" s="562"/>
      <c r="C7" s="562"/>
      <c r="D7" s="562"/>
      <c r="E7" s="562"/>
      <c r="F7" s="562"/>
      <c r="G7" s="562"/>
      <c r="H7" s="562"/>
      <c r="I7" s="562"/>
      <c r="J7" s="562"/>
      <c r="K7" s="562"/>
      <c r="L7" s="562"/>
      <c r="M7" s="573" t="s">
        <v>275</v>
      </c>
      <c r="N7" s="562"/>
      <c r="O7" s="563"/>
      <c r="P7" s="574"/>
      <c r="Q7" s="575"/>
      <c r="R7" s="575"/>
      <c r="S7" s="575"/>
      <c r="T7" s="575"/>
      <c r="U7" s="575"/>
      <c r="V7" s="575"/>
      <c r="W7" s="575"/>
      <c r="X7" s="575"/>
      <c r="Y7" s="576"/>
      <c r="Z7" s="147"/>
      <c r="AA7" s="147"/>
      <c r="AB7" s="147"/>
      <c r="AC7" s="147"/>
    </row>
    <row r="8" spans="1:29" s="148" customFormat="1" ht="18" customHeight="1">
      <c r="A8" s="599" t="s">
        <v>410</v>
      </c>
      <c r="B8" s="600"/>
      <c r="C8" s="600"/>
      <c r="D8" s="600"/>
      <c r="E8" s="600"/>
      <c r="F8" s="600"/>
      <c r="G8" s="600"/>
      <c r="H8" s="600"/>
      <c r="I8" s="600"/>
      <c r="J8" s="600"/>
      <c r="K8" s="600"/>
      <c r="L8" s="600"/>
      <c r="M8" s="600"/>
      <c r="N8" s="600"/>
      <c r="O8" s="601"/>
      <c r="P8" s="605" t="s">
        <v>411</v>
      </c>
      <c r="Q8" s="600"/>
      <c r="R8" s="600"/>
      <c r="S8" s="600"/>
      <c r="T8" s="600"/>
      <c r="U8" s="600"/>
      <c r="V8" s="600"/>
      <c r="W8" s="600"/>
      <c r="X8" s="600"/>
      <c r="Y8" s="606"/>
      <c r="Z8" s="147"/>
      <c r="AA8" s="147"/>
      <c r="AB8" s="147"/>
      <c r="AC8" s="147"/>
    </row>
    <row r="9" spans="1:29" s="148" customFormat="1" ht="18" customHeight="1">
      <c r="A9" s="607" t="s">
        <v>495</v>
      </c>
      <c r="B9" s="591"/>
      <c r="C9" s="591"/>
      <c r="D9" s="591"/>
      <c r="E9" s="591"/>
      <c r="F9" s="591"/>
      <c r="G9" s="591"/>
      <c r="H9" s="591"/>
      <c r="I9" s="573"/>
      <c r="J9" s="562"/>
      <c r="K9" s="562"/>
      <c r="L9" s="562"/>
      <c r="M9" s="562"/>
      <c r="N9" s="562"/>
      <c r="O9" s="563"/>
      <c r="P9" s="608" t="s">
        <v>412</v>
      </c>
      <c r="Q9" s="562"/>
      <c r="R9" s="562"/>
      <c r="S9" s="562"/>
      <c r="T9" s="562"/>
      <c r="U9" s="562"/>
      <c r="V9" s="562"/>
      <c r="W9" s="562"/>
      <c r="X9" s="562"/>
      <c r="Y9" s="598"/>
      <c r="Z9" s="147"/>
      <c r="AA9" s="147"/>
      <c r="AB9" s="147"/>
      <c r="AC9" s="147"/>
    </row>
    <row r="10" spans="1:29" s="148" customFormat="1" ht="18" customHeight="1">
      <c r="A10" s="561" t="s">
        <v>496</v>
      </c>
      <c r="B10" s="562"/>
      <c r="C10" s="562"/>
      <c r="D10" s="562"/>
      <c r="E10" s="562"/>
      <c r="F10" s="562"/>
      <c r="G10" s="562"/>
      <c r="H10" s="562"/>
      <c r="I10" s="562"/>
      <c r="J10" s="562"/>
      <c r="K10" s="562"/>
      <c r="L10" s="562"/>
      <c r="M10" s="562"/>
      <c r="N10" s="562"/>
      <c r="O10" s="563"/>
      <c r="P10" s="609" t="s">
        <v>413</v>
      </c>
      <c r="Q10" s="594"/>
      <c r="R10" s="594"/>
      <c r="S10" s="594"/>
      <c r="T10" s="594"/>
      <c r="U10" s="594"/>
      <c r="V10" s="594"/>
      <c r="W10" s="594"/>
      <c r="X10" s="594"/>
      <c r="Y10" s="610"/>
      <c r="Z10" s="147"/>
      <c r="AA10" s="147"/>
      <c r="AB10" s="147"/>
      <c r="AC10" s="147"/>
    </row>
    <row r="11" spans="1:29" s="148" customFormat="1" ht="18" customHeight="1">
      <c r="A11" s="561" t="s">
        <v>414</v>
      </c>
      <c r="B11" s="562"/>
      <c r="C11" s="562"/>
      <c r="D11" s="562"/>
      <c r="E11" s="562"/>
      <c r="F11" s="562"/>
      <c r="G11" s="562"/>
      <c r="H11" s="562"/>
      <c r="I11" s="562"/>
      <c r="J11" s="562"/>
      <c r="K11" s="562"/>
      <c r="L11" s="562"/>
      <c r="M11" s="562"/>
      <c r="N11" s="562"/>
      <c r="O11" s="563"/>
      <c r="P11" s="590" t="s">
        <v>415</v>
      </c>
      <c r="Q11" s="591"/>
      <c r="R11" s="591"/>
      <c r="S11" s="591"/>
      <c r="T11" s="591"/>
      <c r="U11" s="591"/>
      <c r="V11" s="591"/>
      <c r="W11" s="591"/>
      <c r="X11" s="591"/>
      <c r="Y11" s="592"/>
      <c r="Z11" s="147"/>
      <c r="AA11" s="147"/>
      <c r="AB11" s="147"/>
      <c r="AC11" s="147"/>
    </row>
    <row r="12" spans="1:29" s="148" customFormat="1" ht="18" customHeight="1">
      <c r="A12" s="593" t="s">
        <v>416</v>
      </c>
      <c r="B12" s="594"/>
      <c r="C12" s="594"/>
      <c r="D12" s="594"/>
      <c r="E12" s="594"/>
      <c r="F12" s="594"/>
      <c r="G12" s="594"/>
      <c r="H12" s="594"/>
      <c r="I12" s="594"/>
      <c r="J12" s="594"/>
      <c r="K12" s="594"/>
      <c r="L12" s="594"/>
      <c r="M12" s="595" t="s">
        <v>275</v>
      </c>
      <c r="N12" s="594"/>
      <c r="O12" s="596"/>
      <c r="P12" s="597" t="s">
        <v>417</v>
      </c>
      <c r="Q12" s="562"/>
      <c r="R12" s="562"/>
      <c r="S12" s="562"/>
      <c r="T12" s="562"/>
      <c r="U12" s="562"/>
      <c r="V12" s="562"/>
      <c r="W12" s="562"/>
      <c r="X12" s="562"/>
      <c r="Y12" s="598"/>
      <c r="Z12" s="147"/>
      <c r="AA12" s="147"/>
      <c r="AB12" s="147"/>
      <c r="AC12" s="147"/>
    </row>
    <row r="13" spans="1:29" s="148" customFormat="1" ht="18" customHeight="1">
      <c r="A13" s="599" t="s">
        <v>464</v>
      </c>
      <c r="B13" s="600"/>
      <c r="C13" s="600"/>
      <c r="D13" s="600"/>
      <c r="E13" s="600"/>
      <c r="F13" s="600"/>
      <c r="G13" s="600"/>
      <c r="H13" s="600"/>
      <c r="I13" s="600"/>
      <c r="J13" s="600"/>
      <c r="K13" s="600"/>
      <c r="L13" s="600"/>
      <c r="M13" s="600"/>
      <c r="N13" s="600"/>
      <c r="O13" s="601"/>
      <c r="P13" s="602"/>
      <c r="Q13" s="603"/>
      <c r="R13" s="603"/>
      <c r="S13" s="603"/>
      <c r="T13" s="603"/>
      <c r="U13" s="603"/>
      <c r="V13" s="603"/>
      <c r="W13" s="603"/>
      <c r="X13" s="603"/>
      <c r="Y13" s="604"/>
      <c r="Z13" s="147"/>
      <c r="AA13" s="147"/>
      <c r="AB13" s="147"/>
      <c r="AC13" s="147"/>
    </row>
    <row r="14" spans="1:29" s="148" customFormat="1" ht="18" customHeight="1">
      <c r="A14" s="207" t="s">
        <v>309</v>
      </c>
      <c r="B14" s="195"/>
      <c r="C14" s="627" t="s">
        <v>466</v>
      </c>
      <c r="D14" s="628"/>
      <c r="E14" s="628"/>
      <c r="F14" s="628"/>
      <c r="G14" s="628"/>
      <c r="H14" s="628"/>
      <c r="I14" s="628"/>
      <c r="J14" s="628"/>
      <c r="K14" s="196"/>
      <c r="L14" s="196"/>
      <c r="M14" s="196"/>
      <c r="N14" s="196"/>
      <c r="O14" s="208"/>
      <c r="P14" s="629" t="s">
        <v>409</v>
      </c>
      <c r="Q14" s="570"/>
      <c r="R14" s="570"/>
      <c r="S14" s="570"/>
      <c r="T14" s="570"/>
      <c r="U14" s="570"/>
      <c r="V14" s="570"/>
      <c r="W14" s="570"/>
      <c r="X14" s="570"/>
      <c r="Y14" s="571"/>
      <c r="Z14" s="147"/>
      <c r="AA14" s="147"/>
      <c r="AB14" s="147"/>
      <c r="AC14" s="147"/>
    </row>
    <row r="15" spans="1:29" s="148" customFormat="1" ht="18" customHeight="1">
      <c r="A15" s="149"/>
      <c r="B15" s="195"/>
      <c r="C15" s="632"/>
      <c r="D15" s="633"/>
      <c r="E15" s="633"/>
      <c r="F15" s="633"/>
      <c r="G15" s="633"/>
      <c r="H15" s="633"/>
      <c r="I15" s="633"/>
      <c r="J15" s="633"/>
      <c r="K15" s="633"/>
      <c r="L15" s="633"/>
      <c r="M15" s="633"/>
      <c r="N15" s="633"/>
      <c r="O15" s="634"/>
      <c r="P15" s="570"/>
      <c r="Q15" s="570"/>
      <c r="R15" s="570"/>
      <c r="S15" s="570"/>
      <c r="T15" s="570"/>
      <c r="U15" s="570"/>
      <c r="V15" s="570"/>
      <c r="W15" s="570"/>
      <c r="X15" s="570"/>
      <c r="Y15" s="571"/>
      <c r="Z15" s="147"/>
      <c r="AA15" s="147"/>
      <c r="AB15" s="147"/>
      <c r="AC15" s="147"/>
    </row>
    <row r="16" spans="1:29" s="148" customFormat="1" ht="18" customHeight="1">
      <c r="A16" s="567" t="s">
        <v>310</v>
      </c>
      <c r="B16" s="630"/>
      <c r="C16" s="612"/>
      <c r="D16" s="613"/>
      <c r="E16" s="613"/>
      <c r="F16" s="613"/>
      <c r="G16" s="613"/>
      <c r="H16" s="613"/>
      <c r="I16" s="613"/>
      <c r="J16" s="613"/>
      <c r="K16" s="195"/>
      <c r="L16" s="195"/>
      <c r="M16" s="195"/>
      <c r="N16" s="195"/>
      <c r="O16" s="150"/>
      <c r="P16" s="631"/>
      <c r="Q16" s="565"/>
      <c r="R16" s="565"/>
      <c r="S16" s="565"/>
      <c r="T16" s="565"/>
      <c r="U16" s="565"/>
      <c r="V16" s="565"/>
      <c r="W16" s="565"/>
      <c r="X16" s="565"/>
      <c r="Y16" s="566"/>
      <c r="Z16" s="147"/>
      <c r="AA16" s="147"/>
      <c r="AB16" s="147"/>
      <c r="AC16" s="147"/>
    </row>
    <row r="17" spans="1:29" s="148" customFormat="1" ht="18" customHeight="1">
      <c r="A17" s="567"/>
      <c r="B17" s="611"/>
      <c r="C17" s="612"/>
      <c r="D17" s="613"/>
      <c r="E17" s="613"/>
      <c r="F17" s="613"/>
      <c r="G17" s="613"/>
      <c r="H17" s="613"/>
      <c r="I17" s="613"/>
      <c r="J17" s="613"/>
      <c r="K17" s="198"/>
      <c r="L17" s="198"/>
      <c r="M17" s="195"/>
      <c r="N17" s="195"/>
      <c r="O17" s="150"/>
      <c r="P17" s="614" t="s">
        <v>418</v>
      </c>
      <c r="Q17" s="615"/>
      <c r="R17" s="615"/>
      <c r="S17" s="615"/>
      <c r="T17" s="615"/>
      <c r="U17" s="615"/>
      <c r="V17" s="615"/>
      <c r="W17" s="615"/>
      <c r="X17" s="615"/>
      <c r="Y17" s="616"/>
      <c r="Z17" s="147"/>
      <c r="AA17" s="147"/>
      <c r="AB17" s="147"/>
      <c r="AC17" s="147"/>
    </row>
    <row r="18" spans="1:29" s="148" customFormat="1" ht="18" customHeight="1">
      <c r="A18" s="593"/>
      <c r="B18" s="595"/>
      <c r="C18" s="595"/>
      <c r="D18" s="595"/>
      <c r="E18" s="595"/>
      <c r="F18" s="595"/>
      <c r="G18" s="595"/>
      <c r="H18" s="595"/>
      <c r="I18" s="595"/>
      <c r="J18" s="595"/>
      <c r="K18" s="595"/>
      <c r="L18" s="595"/>
      <c r="M18" s="595"/>
      <c r="N18" s="595"/>
      <c r="O18" s="620"/>
      <c r="P18" s="617"/>
      <c r="Q18" s="618"/>
      <c r="R18" s="618"/>
      <c r="S18" s="618"/>
      <c r="T18" s="618"/>
      <c r="U18" s="618"/>
      <c r="V18" s="618"/>
      <c r="W18" s="618"/>
      <c r="X18" s="618"/>
      <c r="Y18" s="619"/>
      <c r="Z18" s="147"/>
      <c r="AA18" s="147"/>
      <c r="AB18" s="147"/>
      <c r="AC18" s="147"/>
    </row>
    <row r="19" spans="1:29" s="148" customFormat="1" ht="18" customHeight="1">
      <c r="A19" s="621" t="s">
        <v>419</v>
      </c>
      <c r="B19" s="622"/>
      <c r="C19" s="622"/>
      <c r="D19" s="622"/>
      <c r="E19" s="622"/>
      <c r="F19" s="622"/>
      <c r="G19" s="622"/>
      <c r="H19" s="622"/>
      <c r="I19" s="622"/>
      <c r="J19" s="622"/>
      <c r="K19" s="622"/>
      <c r="L19" s="622"/>
      <c r="M19" s="622"/>
      <c r="N19" s="622"/>
      <c r="O19" s="623"/>
      <c r="P19" s="624" t="s">
        <v>420</v>
      </c>
      <c r="Q19" s="625"/>
      <c r="R19" s="625"/>
      <c r="S19" s="624" t="s">
        <v>465</v>
      </c>
      <c r="T19" s="625"/>
      <c r="U19" s="626"/>
      <c r="V19" s="625" t="s">
        <v>421</v>
      </c>
      <c r="W19" s="625"/>
      <c r="X19" s="143"/>
      <c r="Y19" s="151"/>
      <c r="Z19" s="147"/>
      <c r="AA19" s="147"/>
      <c r="AB19" s="147"/>
      <c r="AC19" s="147"/>
    </row>
    <row r="20" spans="1:29" s="148" customFormat="1" ht="18" customHeight="1">
      <c r="A20" s="648" t="s">
        <v>422</v>
      </c>
      <c r="B20" s="649"/>
      <c r="C20" s="649"/>
      <c r="D20" s="649"/>
      <c r="E20" s="649"/>
      <c r="F20" s="649"/>
      <c r="G20" s="649"/>
      <c r="H20" s="649"/>
      <c r="I20" s="649"/>
      <c r="J20" s="649"/>
      <c r="K20" s="649"/>
      <c r="L20" s="649"/>
      <c r="M20" s="649"/>
      <c r="N20" s="649"/>
      <c r="O20" s="650"/>
      <c r="P20" s="654" t="s">
        <v>94</v>
      </c>
      <c r="Q20" s="655"/>
      <c r="R20" s="655"/>
      <c r="S20" s="656" t="s">
        <v>423</v>
      </c>
      <c r="T20" s="655"/>
      <c r="U20" s="655"/>
      <c r="V20" s="655"/>
      <c r="W20" s="655"/>
      <c r="X20" s="655"/>
      <c r="Y20" s="657"/>
      <c r="Z20" s="147"/>
      <c r="AA20" s="147"/>
      <c r="AB20" s="147"/>
      <c r="AC20" s="147"/>
    </row>
    <row r="21" spans="1:29" s="148" customFormat="1" ht="18" customHeight="1">
      <c r="A21" s="651"/>
      <c r="B21" s="652"/>
      <c r="C21" s="652"/>
      <c r="D21" s="652"/>
      <c r="E21" s="652"/>
      <c r="F21" s="652"/>
      <c r="G21" s="652"/>
      <c r="H21" s="652"/>
      <c r="I21" s="652"/>
      <c r="J21" s="652"/>
      <c r="K21" s="652"/>
      <c r="L21" s="652"/>
      <c r="M21" s="652"/>
      <c r="N21" s="652"/>
      <c r="O21" s="653"/>
      <c r="P21" s="658" t="s">
        <v>424</v>
      </c>
      <c r="Q21" s="565"/>
      <c r="R21" s="565"/>
      <c r="S21" s="565"/>
      <c r="T21" s="565"/>
      <c r="U21" s="565"/>
      <c r="V21" s="565"/>
      <c r="W21" s="565"/>
      <c r="X21" s="565"/>
      <c r="Y21" s="566"/>
      <c r="Z21" s="147"/>
      <c r="AA21" s="147"/>
      <c r="AB21" s="147"/>
      <c r="AC21" s="147"/>
    </row>
    <row r="22" spans="1:29" s="148" customFormat="1" ht="18" customHeight="1">
      <c r="A22" s="599" t="s">
        <v>425</v>
      </c>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6"/>
      <c r="Z22" s="147"/>
      <c r="AA22" s="147"/>
      <c r="AB22" s="147"/>
      <c r="AC22" s="147"/>
    </row>
    <row r="23" spans="1:29" s="148" customFormat="1" ht="12.75" customHeight="1">
      <c r="A23" s="659" t="s">
        <v>426</v>
      </c>
      <c r="B23" s="660"/>
      <c r="C23" s="660"/>
      <c r="D23" s="660"/>
      <c r="E23" s="660"/>
      <c r="F23" s="661"/>
      <c r="G23" s="665" t="s">
        <v>427</v>
      </c>
      <c r="H23" s="666"/>
      <c r="I23" s="667"/>
      <c r="J23" s="671" t="s">
        <v>428</v>
      </c>
      <c r="K23" s="672"/>
      <c r="L23" s="672"/>
      <c r="M23" s="673"/>
      <c r="N23" s="671" t="s">
        <v>429</v>
      </c>
      <c r="O23" s="672"/>
      <c r="P23" s="673"/>
      <c r="Q23" s="671" t="s">
        <v>430</v>
      </c>
      <c r="R23" s="672"/>
      <c r="S23" s="672"/>
      <c r="T23" s="672"/>
      <c r="U23" s="672"/>
      <c r="V23" s="672"/>
      <c r="W23" s="672"/>
      <c r="X23" s="672"/>
      <c r="Y23" s="677"/>
      <c r="Z23" s="147"/>
      <c r="AA23" s="147"/>
      <c r="AB23" s="147"/>
      <c r="AC23" s="147"/>
    </row>
    <row r="24" spans="1:29" s="148" customFormat="1">
      <c r="A24" s="662"/>
      <c r="B24" s="663"/>
      <c r="C24" s="663"/>
      <c r="D24" s="663"/>
      <c r="E24" s="663"/>
      <c r="F24" s="664"/>
      <c r="G24" s="668"/>
      <c r="H24" s="669"/>
      <c r="I24" s="670"/>
      <c r="J24" s="674"/>
      <c r="K24" s="675"/>
      <c r="L24" s="675"/>
      <c r="M24" s="676"/>
      <c r="N24" s="635" t="s">
        <v>95</v>
      </c>
      <c r="O24" s="636"/>
      <c r="P24" s="637"/>
      <c r="Q24" s="674"/>
      <c r="R24" s="675"/>
      <c r="S24" s="675"/>
      <c r="T24" s="675"/>
      <c r="U24" s="675"/>
      <c r="V24" s="675"/>
      <c r="W24" s="675"/>
      <c r="X24" s="675"/>
      <c r="Y24" s="678"/>
      <c r="Z24" s="147"/>
      <c r="AA24" s="147"/>
      <c r="AB24" s="147"/>
      <c r="AC24" s="147"/>
    </row>
    <row r="25" spans="1:29" s="148" customFormat="1" ht="15" customHeight="1">
      <c r="A25" s="638"/>
      <c r="B25" s="639"/>
      <c r="C25" s="639"/>
      <c r="D25" s="639"/>
      <c r="E25" s="639"/>
      <c r="F25" s="640"/>
      <c r="G25" s="641"/>
      <c r="H25" s="642"/>
      <c r="I25" s="643"/>
      <c r="J25" s="644"/>
      <c r="K25" s="642"/>
      <c r="L25" s="642"/>
      <c r="M25" s="643"/>
      <c r="N25" s="152" t="s">
        <v>431</v>
      </c>
      <c r="O25" s="645" t="s">
        <v>432</v>
      </c>
      <c r="P25" s="643"/>
      <c r="Q25" s="646"/>
      <c r="R25" s="642"/>
      <c r="S25" s="642"/>
      <c r="T25" s="642"/>
      <c r="U25" s="642"/>
      <c r="V25" s="642"/>
      <c r="W25" s="642"/>
      <c r="X25" s="642"/>
      <c r="Y25" s="647"/>
      <c r="Z25" s="147"/>
      <c r="AA25" s="147"/>
      <c r="AB25" s="147"/>
      <c r="AC25" s="147"/>
    </row>
    <row r="26" spans="1:29" s="148" customFormat="1" ht="15" customHeight="1">
      <c r="A26" s="679" t="s">
        <v>357</v>
      </c>
      <c r="B26" s="680"/>
      <c r="C26" s="680"/>
      <c r="D26" s="680"/>
      <c r="E26" s="680"/>
      <c r="F26" s="681"/>
      <c r="G26" s="641"/>
      <c r="H26" s="642"/>
      <c r="I26" s="643"/>
      <c r="J26" s="644"/>
      <c r="K26" s="642"/>
      <c r="L26" s="642"/>
      <c r="M26" s="643"/>
      <c r="N26" s="152" t="s">
        <v>431</v>
      </c>
      <c r="O26" s="645" t="s">
        <v>432</v>
      </c>
      <c r="P26" s="643"/>
      <c r="Q26" s="646"/>
      <c r="R26" s="642"/>
      <c r="S26" s="642"/>
      <c r="T26" s="642"/>
      <c r="U26" s="642"/>
      <c r="V26" s="642"/>
      <c r="W26" s="642"/>
      <c r="X26" s="642"/>
      <c r="Y26" s="647"/>
      <c r="Z26" s="147"/>
      <c r="AA26" s="147"/>
      <c r="AB26" s="147"/>
      <c r="AC26" s="147"/>
    </row>
    <row r="27" spans="1:29" s="148" customFormat="1" ht="15" customHeight="1">
      <c r="A27" s="682"/>
      <c r="B27" s="642"/>
      <c r="C27" s="642"/>
      <c r="D27" s="642"/>
      <c r="E27" s="642"/>
      <c r="F27" s="643"/>
      <c r="G27" s="641"/>
      <c r="H27" s="642"/>
      <c r="I27" s="643"/>
      <c r="J27" s="644"/>
      <c r="K27" s="642"/>
      <c r="L27" s="642"/>
      <c r="M27" s="643"/>
      <c r="N27" s="152" t="s">
        <v>431</v>
      </c>
      <c r="O27" s="645" t="s">
        <v>432</v>
      </c>
      <c r="P27" s="643"/>
      <c r="Q27" s="646"/>
      <c r="R27" s="642"/>
      <c r="S27" s="642"/>
      <c r="T27" s="642"/>
      <c r="U27" s="642"/>
      <c r="V27" s="642"/>
      <c r="W27" s="642"/>
      <c r="X27" s="642"/>
      <c r="Y27" s="647"/>
      <c r="Z27" s="147"/>
      <c r="AA27" s="147"/>
      <c r="AB27" s="147"/>
      <c r="AC27" s="147"/>
    </row>
    <row r="28" spans="1:29" s="148" customFormat="1" ht="15" customHeight="1">
      <c r="A28" s="679" t="s">
        <v>467</v>
      </c>
      <c r="B28" s="680"/>
      <c r="C28" s="680"/>
      <c r="D28" s="680"/>
      <c r="E28" s="680"/>
      <c r="F28" s="681"/>
      <c r="G28" s="683"/>
      <c r="H28" s="642"/>
      <c r="I28" s="643"/>
      <c r="J28" s="684"/>
      <c r="K28" s="642"/>
      <c r="L28" s="642"/>
      <c r="M28" s="643"/>
      <c r="N28" s="152" t="s">
        <v>431</v>
      </c>
      <c r="O28" s="645" t="s">
        <v>432</v>
      </c>
      <c r="P28" s="643"/>
      <c r="Q28" s="683"/>
      <c r="R28" s="642"/>
      <c r="S28" s="642"/>
      <c r="T28" s="642"/>
      <c r="U28" s="642"/>
      <c r="V28" s="642"/>
      <c r="W28" s="642"/>
      <c r="X28" s="642"/>
      <c r="Y28" s="647"/>
      <c r="Z28" s="147"/>
      <c r="AA28" s="147"/>
      <c r="AB28" s="147"/>
      <c r="AC28" s="147"/>
    </row>
    <row r="29" spans="1:29" s="148" customFormat="1" ht="15" customHeight="1">
      <c r="A29" s="682"/>
      <c r="B29" s="642"/>
      <c r="C29" s="642"/>
      <c r="D29" s="642"/>
      <c r="E29" s="642"/>
      <c r="F29" s="643"/>
      <c r="G29" s="641"/>
      <c r="H29" s="642"/>
      <c r="I29" s="643"/>
      <c r="J29" s="644"/>
      <c r="K29" s="642"/>
      <c r="L29" s="642"/>
      <c r="M29" s="643"/>
      <c r="N29" s="152" t="s">
        <v>431</v>
      </c>
      <c r="O29" s="645" t="s">
        <v>432</v>
      </c>
      <c r="P29" s="643"/>
      <c r="Q29" s="646"/>
      <c r="R29" s="642"/>
      <c r="S29" s="642"/>
      <c r="T29" s="642"/>
      <c r="U29" s="642"/>
      <c r="V29" s="642"/>
      <c r="W29" s="642"/>
      <c r="X29" s="642"/>
      <c r="Y29" s="647"/>
      <c r="Z29" s="147"/>
      <c r="AA29" s="147"/>
      <c r="AB29" s="147"/>
      <c r="AC29" s="147"/>
    </row>
    <row r="30" spans="1:29" s="148" customFormat="1" ht="15" customHeight="1">
      <c r="A30" s="685"/>
      <c r="B30" s="642"/>
      <c r="C30" s="642"/>
      <c r="D30" s="642"/>
      <c r="E30" s="642"/>
      <c r="F30" s="643"/>
      <c r="G30" s="683"/>
      <c r="H30" s="642"/>
      <c r="I30" s="643"/>
      <c r="J30" s="684"/>
      <c r="K30" s="642"/>
      <c r="L30" s="642"/>
      <c r="M30" s="643"/>
      <c r="N30" s="152" t="s">
        <v>431</v>
      </c>
      <c r="O30" s="645" t="s">
        <v>432</v>
      </c>
      <c r="P30" s="643"/>
      <c r="Q30" s="683"/>
      <c r="R30" s="642"/>
      <c r="S30" s="642"/>
      <c r="T30" s="642"/>
      <c r="U30" s="642"/>
      <c r="V30" s="642"/>
      <c r="W30" s="642"/>
      <c r="X30" s="642"/>
      <c r="Y30" s="647"/>
      <c r="Z30" s="147"/>
      <c r="AA30" s="147"/>
      <c r="AB30" s="147"/>
      <c r="AC30" s="147"/>
    </row>
    <row r="31" spans="1:29" s="148" customFormat="1" ht="15" customHeight="1">
      <c r="A31" s="685"/>
      <c r="B31" s="642"/>
      <c r="C31" s="642"/>
      <c r="D31" s="642"/>
      <c r="E31" s="642"/>
      <c r="F31" s="643"/>
      <c r="G31" s="683"/>
      <c r="H31" s="642"/>
      <c r="I31" s="643"/>
      <c r="J31" s="684"/>
      <c r="K31" s="642"/>
      <c r="L31" s="642"/>
      <c r="M31" s="643"/>
      <c r="N31" s="152" t="s">
        <v>431</v>
      </c>
      <c r="O31" s="645" t="s">
        <v>432</v>
      </c>
      <c r="P31" s="643"/>
      <c r="Q31" s="683"/>
      <c r="R31" s="642"/>
      <c r="S31" s="642"/>
      <c r="T31" s="642"/>
      <c r="U31" s="642"/>
      <c r="V31" s="642"/>
      <c r="W31" s="642"/>
      <c r="X31" s="642"/>
      <c r="Y31" s="647"/>
      <c r="Z31" s="147"/>
      <c r="AA31" s="147"/>
      <c r="AB31" s="147"/>
      <c r="AC31" s="147"/>
    </row>
    <row r="32" spans="1:29" s="148" customFormat="1" ht="15" customHeight="1">
      <c r="A32" s="685"/>
      <c r="B32" s="642"/>
      <c r="C32" s="642"/>
      <c r="D32" s="642"/>
      <c r="E32" s="642"/>
      <c r="F32" s="643"/>
      <c r="G32" s="683"/>
      <c r="H32" s="642"/>
      <c r="I32" s="643"/>
      <c r="J32" s="684"/>
      <c r="K32" s="642"/>
      <c r="L32" s="642"/>
      <c r="M32" s="643"/>
      <c r="N32" s="152" t="s">
        <v>431</v>
      </c>
      <c r="O32" s="645" t="s">
        <v>432</v>
      </c>
      <c r="P32" s="643"/>
      <c r="Q32" s="683"/>
      <c r="R32" s="642"/>
      <c r="S32" s="642"/>
      <c r="T32" s="642"/>
      <c r="U32" s="642"/>
      <c r="V32" s="642"/>
      <c r="W32" s="642"/>
      <c r="X32" s="642"/>
      <c r="Y32" s="647"/>
      <c r="Z32" s="147"/>
      <c r="AA32" s="147"/>
      <c r="AB32" s="147"/>
      <c r="AC32" s="147"/>
    </row>
    <row r="33" spans="1:29" s="148" customFormat="1" ht="15" customHeight="1">
      <c r="A33" s="685"/>
      <c r="B33" s="642"/>
      <c r="C33" s="642"/>
      <c r="D33" s="642"/>
      <c r="E33" s="642"/>
      <c r="F33" s="643"/>
      <c r="G33" s="683"/>
      <c r="H33" s="642"/>
      <c r="I33" s="643"/>
      <c r="J33" s="684"/>
      <c r="K33" s="642"/>
      <c r="L33" s="642"/>
      <c r="M33" s="643"/>
      <c r="N33" s="152" t="s">
        <v>431</v>
      </c>
      <c r="O33" s="645" t="s">
        <v>432</v>
      </c>
      <c r="P33" s="643"/>
      <c r="Q33" s="683"/>
      <c r="R33" s="642"/>
      <c r="S33" s="642"/>
      <c r="T33" s="642"/>
      <c r="U33" s="642"/>
      <c r="V33" s="642"/>
      <c r="W33" s="642"/>
      <c r="X33" s="642"/>
      <c r="Y33" s="647"/>
      <c r="Z33" s="147"/>
      <c r="AA33" s="147"/>
      <c r="AB33" s="147"/>
      <c r="AC33" s="147"/>
    </row>
    <row r="34" spans="1:29" s="148" customFormat="1" ht="15" customHeight="1">
      <c r="A34" s="685"/>
      <c r="B34" s="642"/>
      <c r="C34" s="642"/>
      <c r="D34" s="642"/>
      <c r="E34" s="642"/>
      <c r="F34" s="643"/>
      <c r="G34" s="683"/>
      <c r="H34" s="642"/>
      <c r="I34" s="643"/>
      <c r="J34" s="684"/>
      <c r="K34" s="642"/>
      <c r="L34" s="642"/>
      <c r="M34" s="643"/>
      <c r="N34" s="153" t="s">
        <v>431</v>
      </c>
      <c r="O34" s="645" t="s">
        <v>432</v>
      </c>
      <c r="P34" s="643"/>
      <c r="Q34" s="683"/>
      <c r="R34" s="642"/>
      <c r="S34" s="642"/>
      <c r="T34" s="642"/>
      <c r="U34" s="642"/>
      <c r="V34" s="642"/>
      <c r="W34" s="642"/>
      <c r="X34" s="642"/>
      <c r="Y34" s="647"/>
      <c r="Z34" s="147"/>
      <c r="AA34" s="147"/>
      <c r="AB34" s="147"/>
      <c r="AC34" s="147"/>
    </row>
    <row r="35" spans="1:29" s="148" customFormat="1" ht="15" customHeight="1">
      <c r="A35" s="695"/>
      <c r="B35" s="642"/>
      <c r="C35" s="642"/>
      <c r="D35" s="642"/>
      <c r="E35" s="642"/>
      <c r="F35" s="643"/>
      <c r="G35" s="641"/>
      <c r="H35" s="642"/>
      <c r="I35" s="643"/>
      <c r="J35" s="644"/>
      <c r="K35" s="642"/>
      <c r="L35" s="642"/>
      <c r="M35" s="642"/>
      <c r="N35" s="696"/>
      <c r="O35" s="696"/>
      <c r="P35" s="696"/>
      <c r="Q35" s="696"/>
      <c r="R35" s="696"/>
      <c r="S35" s="696"/>
      <c r="T35" s="696"/>
      <c r="U35" s="696"/>
      <c r="V35" s="642"/>
      <c r="W35" s="642"/>
      <c r="X35" s="642"/>
      <c r="Y35" s="647"/>
      <c r="Z35" s="147"/>
      <c r="AA35" s="147"/>
      <c r="AB35" s="147"/>
      <c r="AC35" s="147"/>
    </row>
    <row r="36" spans="1:29" s="148" customFormat="1" ht="15.5">
      <c r="A36" s="599" t="s">
        <v>433</v>
      </c>
      <c r="B36" s="600"/>
      <c r="C36" s="600"/>
      <c r="D36" s="600"/>
      <c r="E36" s="600"/>
      <c r="F36" s="600"/>
      <c r="G36" s="600"/>
      <c r="H36" s="600"/>
      <c r="I36" s="600"/>
      <c r="J36" s="600"/>
      <c r="K36" s="600"/>
      <c r="L36" s="600"/>
      <c r="M36" s="600"/>
      <c r="N36" s="600"/>
      <c r="O36" s="600"/>
      <c r="P36" s="600"/>
      <c r="Q36" s="600"/>
      <c r="R36" s="600"/>
      <c r="S36" s="600"/>
      <c r="T36" s="600"/>
      <c r="U36" s="600"/>
      <c r="V36" s="600"/>
      <c r="W36" s="600"/>
      <c r="X36" s="600"/>
      <c r="Y36" s="606"/>
      <c r="Z36" s="147"/>
      <c r="AA36" s="147"/>
      <c r="AB36" s="147"/>
      <c r="AC36" s="147"/>
    </row>
    <row r="37" spans="1:29" ht="15.5">
      <c r="A37" s="686" t="s">
        <v>434</v>
      </c>
      <c r="B37" s="687"/>
      <c r="C37" s="688" t="s">
        <v>435</v>
      </c>
      <c r="D37" s="689"/>
      <c r="E37" s="687"/>
      <c r="F37" s="690"/>
      <c r="G37" s="691"/>
      <c r="H37" s="691"/>
      <c r="I37" s="692"/>
      <c r="J37" s="317"/>
      <c r="K37" s="693" t="s">
        <v>436</v>
      </c>
      <c r="L37" s="691"/>
      <c r="M37" s="691"/>
      <c r="N37" s="691"/>
      <c r="O37" s="691"/>
      <c r="P37" s="691"/>
      <c r="Q37" s="691"/>
      <c r="R37" s="691"/>
      <c r="S37" s="691"/>
      <c r="T37" s="691"/>
      <c r="U37" s="691"/>
      <c r="V37" s="692"/>
      <c r="W37" s="688" t="s">
        <v>437</v>
      </c>
      <c r="X37" s="689"/>
      <c r="Y37" s="694"/>
    </row>
    <row r="38" spans="1:29" ht="20.149999999999999" customHeight="1">
      <c r="A38" s="703" t="s">
        <v>438</v>
      </c>
      <c r="B38" s="705" t="s">
        <v>96</v>
      </c>
      <c r="C38" s="707" t="s">
        <v>438</v>
      </c>
      <c r="D38" s="708"/>
      <c r="E38" s="705" t="s">
        <v>96</v>
      </c>
      <c r="F38" s="710" t="s">
        <v>428</v>
      </c>
      <c r="G38" s="711"/>
      <c r="H38" s="711"/>
      <c r="I38" s="712"/>
      <c r="J38" s="318" t="s">
        <v>439</v>
      </c>
      <c r="K38" s="716" t="s">
        <v>440</v>
      </c>
      <c r="L38" s="717"/>
      <c r="M38" s="717"/>
      <c r="N38" s="717"/>
      <c r="O38" s="717"/>
      <c r="P38" s="717"/>
      <c r="Q38" s="717"/>
      <c r="R38" s="717"/>
      <c r="S38" s="717"/>
      <c r="T38" s="717"/>
      <c r="U38" s="717"/>
      <c r="V38" s="718"/>
      <c r="W38" s="707" t="s">
        <v>97</v>
      </c>
      <c r="X38" s="708"/>
      <c r="Y38" s="697" t="s">
        <v>441</v>
      </c>
    </row>
    <row r="39" spans="1:29" ht="20.149999999999999" customHeight="1">
      <c r="A39" s="704"/>
      <c r="B39" s="706"/>
      <c r="C39" s="617"/>
      <c r="D39" s="709"/>
      <c r="E39" s="706"/>
      <c r="F39" s="713"/>
      <c r="G39" s="714"/>
      <c r="H39" s="714"/>
      <c r="I39" s="715"/>
      <c r="J39" s="144" t="s">
        <v>98</v>
      </c>
      <c r="K39" s="719"/>
      <c r="L39" s="720"/>
      <c r="M39" s="720"/>
      <c r="N39" s="720"/>
      <c r="O39" s="720"/>
      <c r="P39" s="720"/>
      <c r="Q39" s="720"/>
      <c r="R39" s="720"/>
      <c r="S39" s="720"/>
      <c r="T39" s="720"/>
      <c r="U39" s="720"/>
      <c r="V39" s="721"/>
      <c r="W39" s="617"/>
      <c r="X39" s="709"/>
      <c r="Y39" s="698"/>
    </row>
    <row r="40" spans="1:29" ht="12.75" customHeight="1">
      <c r="A40" s="58"/>
      <c r="B40" s="46"/>
      <c r="C40" s="699"/>
      <c r="D40" s="700"/>
      <c r="E40" s="46"/>
      <c r="F40" s="699"/>
      <c r="G40" s="701"/>
      <c r="H40" s="701"/>
      <c r="I40" s="700"/>
      <c r="J40" s="47"/>
      <c r="K40" s="702"/>
      <c r="L40" s="701"/>
      <c r="M40" s="701"/>
      <c r="N40" s="701"/>
      <c r="O40" s="701"/>
      <c r="P40" s="701"/>
      <c r="Q40" s="701"/>
      <c r="R40" s="701"/>
      <c r="S40" s="701"/>
      <c r="T40" s="701"/>
      <c r="U40" s="701"/>
      <c r="V40" s="700"/>
      <c r="W40" s="702"/>
      <c r="X40" s="700"/>
      <c r="Y40" s="59"/>
    </row>
    <row r="41" spans="1:29" ht="13">
      <c r="A41" s="58"/>
      <c r="B41" s="46"/>
      <c r="C41" s="699"/>
      <c r="D41" s="700"/>
      <c r="E41" s="46"/>
      <c r="F41" s="699"/>
      <c r="G41" s="701"/>
      <c r="H41" s="701"/>
      <c r="I41" s="700"/>
      <c r="J41" s="47"/>
      <c r="K41" s="699"/>
      <c r="L41" s="701"/>
      <c r="M41" s="701"/>
      <c r="N41" s="701"/>
      <c r="O41" s="701"/>
      <c r="P41" s="701"/>
      <c r="Q41" s="701"/>
      <c r="R41" s="701"/>
      <c r="S41" s="701"/>
      <c r="T41" s="701"/>
      <c r="U41" s="701"/>
      <c r="V41" s="700"/>
      <c r="W41" s="699"/>
      <c r="X41" s="700"/>
      <c r="Y41" s="60"/>
    </row>
    <row r="42" spans="1:29" ht="13">
      <c r="A42" s="58"/>
      <c r="B42" s="46"/>
      <c r="C42" s="204"/>
      <c r="D42" s="205"/>
      <c r="E42" s="46"/>
      <c r="F42" s="204"/>
      <c r="G42" s="206"/>
      <c r="H42" s="206"/>
      <c r="I42" s="205"/>
      <c r="J42" s="47"/>
      <c r="K42" s="204"/>
      <c r="L42" s="206"/>
      <c r="M42" s="206"/>
      <c r="N42" s="206"/>
      <c r="O42" s="206"/>
      <c r="P42" s="206"/>
      <c r="Q42" s="206"/>
      <c r="R42" s="206"/>
      <c r="S42" s="206"/>
      <c r="T42" s="206"/>
      <c r="U42" s="206"/>
      <c r="V42" s="206"/>
      <c r="W42" s="204"/>
      <c r="X42" s="205"/>
      <c r="Y42" s="60"/>
    </row>
    <row r="43" spans="1:29" ht="13">
      <c r="A43" s="58"/>
      <c r="B43" s="46"/>
      <c r="C43" s="204"/>
      <c r="D43" s="205"/>
      <c r="E43" s="46"/>
      <c r="F43" s="204"/>
      <c r="G43" s="206"/>
      <c r="H43" s="206"/>
      <c r="I43" s="205"/>
      <c r="J43" s="47"/>
      <c r="K43" s="204"/>
      <c r="L43" s="206"/>
      <c r="M43" s="206"/>
      <c r="N43" s="206"/>
      <c r="O43" s="206"/>
      <c r="P43" s="206"/>
      <c r="Q43" s="206"/>
      <c r="R43" s="206"/>
      <c r="S43" s="206"/>
      <c r="T43" s="206"/>
      <c r="U43" s="206"/>
      <c r="V43" s="206"/>
      <c r="W43" s="204"/>
      <c r="X43" s="205"/>
      <c r="Y43" s="60"/>
    </row>
    <row r="44" spans="1:29" ht="13">
      <c r="A44" s="58"/>
      <c r="B44" s="46"/>
      <c r="C44" s="204"/>
      <c r="D44" s="205"/>
      <c r="E44" s="46"/>
      <c r="F44" s="204"/>
      <c r="G44" s="206"/>
      <c r="H44" s="206"/>
      <c r="I44" s="205"/>
      <c r="J44" s="47"/>
      <c r="K44" s="204"/>
      <c r="L44" s="206"/>
      <c r="M44" s="206"/>
      <c r="N44" s="206"/>
      <c r="O44" s="206"/>
      <c r="P44" s="206"/>
      <c r="Q44" s="206"/>
      <c r="R44" s="206"/>
      <c r="S44" s="206"/>
      <c r="T44" s="206"/>
      <c r="U44" s="206"/>
      <c r="V44" s="206"/>
      <c r="W44" s="204"/>
      <c r="X44" s="205"/>
      <c r="Y44" s="60"/>
    </row>
    <row r="45" spans="1:29" ht="13">
      <c r="A45" s="58"/>
      <c r="B45" s="46"/>
      <c r="C45" s="204"/>
      <c r="D45" s="205"/>
      <c r="E45" s="46"/>
      <c r="F45" s="204"/>
      <c r="G45" s="206"/>
      <c r="H45" s="206"/>
      <c r="I45" s="205"/>
      <c r="J45" s="47"/>
      <c r="K45" s="204"/>
      <c r="L45" s="206"/>
      <c r="M45" s="206"/>
      <c r="N45" s="206"/>
      <c r="O45" s="206"/>
      <c r="P45" s="206"/>
      <c r="Q45" s="206"/>
      <c r="R45" s="206"/>
      <c r="S45" s="206"/>
      <c r="T45" s="206"/>
      <c r="U45" s="206"/>
      <c r="V45" s="206"/>
      <c r="W45" s="204"/>
      <c r="X45" s="205"/>
      <c r="Y45" s="60"/>
    </row>
    <row r="46" spans="1:29" ht="13.5" customHeight="1">
      <c r="A46" s="58"/>
      <c r="B46" s="46"/>
      <c r="C46" s="699"/>
      <c r="D46" s="700"/>
      <c r="E46" s="46"/>
      <c r="F46" s="699"/>
      <c r="G46" s="701"/>
      <c r="H46" s="701"/>
      <c r="I46" s="700"/>
      <c r="J46" s="47"/>
      <c r="K46" s="722"/>
      <c r="L46" s="723"/>
      <c r="M46" s="723"/>
      <c r="N46" s="723"/>
      <c r="O46" s="723"/>
      <c r="P46" s="723"/>
      <c r="Q46" s="723"/>
      <c r="R46" s="723"/>
      <c r="S46" s="723"/>
      <c r="T46" s="723"/>
      <c r="U46" s="723"/>
      <c r="V46" s="723"/>
      <c r="W46" s="699"/>
      <c r="X46" s="700"/>
      <c r="Y46" s="60"/>
    </row>
    <row r="47" spans="1:29" ht="13.5" customHeight="1">
      <c r="A47" s="58"/>
      <c r="B47" s="46"/>
      <c r="C47" s="699"/>
      <c r="D47" s="700"/>
      <c r="E47" s="46"/>
      <c r="F47" s="699"/>
      <c r="G47" s="701"/>
      <c r="H47" s="701"/>
      <c r="I47" s="700"/>
      <c r="J47" s="47"/>
      <c r="K47" s="722"/>
      <c r="L47" s="723"/>
      <c r="M47" s="723"/>
      <c r="N47" s="723"/>
      <c r="O47" s="723"/>
      <c r="P47" s="723"/>
      <c r="Q47" s="723"/>
      <c r="R47" s="723"/>
      <c r="S47" s="723"/>
      <c r="T47" s="723"/>
      <c r="U47" s="723"/>
      <c r="V47" s="723"/>
      <c r="W47" s="699"/>
      <c r="X47" s="700"/>
      <c r="Y47" s="60"/>
    </row>
    <row r="48" spans="1:29" ht="13.5" customHeight="1">
      <c r="A48" s="58"/>
      <c r="B48" s="46"/>
      <c r="C48" s="204"/>
      <c r="D48" s="205"/>
      <c r="E48" s="46"/>
      <c r="F48" s="204"/>
      <c r="G48" s="206"/>
      <c r="H48" s="206"/>
      <c r="I48" s="205"/>
      <c r="J48" s="47"/>
      <c r="K48" s="145"/>
      <c r="L48" s="146"/>
      <c r="M48" s="146"/>
      <c r="N48" s="146"/>
      <c r="O48" s="146"/>
      <c r="P48" s="146"/>
      <c r="Q48" s="146"/>
      <c r="R48" s="146"/>
      <c r="S48" s="146"/>
      <c r="T48" s="146"/>
      <c r="U48" s="146"/>
      <c r="V48" s="146"/>
      <c r="W48" s="204"/>
      <c r="X48" s="205"/>
      <c r="Y48" s="60"/>
    </row>
    <row r="49" spans="1:25" ht="13">
      <c r="A49" s="58"/>
      <c r="B49" s="46"/>
      <c r="C49" s="699"/>
      <c r="D49" s="700"/>
      <c r="E49" s="46"/>
      <c r="F49" s="699"/>
      <c r="G49" s="701"/>
      <c r="H49" s="701"/>
      <c r="I49" s="700"/>
      <c r="J49" s="47"/>
      <c r="K49" s="699"/>
      <c r="L49" s="701"/>
      <c r="M49" s="701"/>
      <c r="N49" s="701"/>
      <c r="O49" s="701"/>
      <c r="P49" s="701"/>
      <c r="Q49" s="701"/>
      <c r="R49" s="701"/>
      <c r="S49" s="701"/>
      <c r="T49" s="701"/>
      <c r="U49" s="701"/>
      <c r="V49" s="700"/>
      <c r="W49" s="699"/>
      <c r="X49" s="700"/>
      <c r="Y49" s="60"/>
    </row>
    <row r="50" spans="1:25" ht="13">
      <c r="A50" s="58"/>
      <c r="B50" s="48"/>
      <c r="C50" s="699"/>
      <c r="D50" s="700"/>
      <c r="E50" s="48"/>
      <c r="F50" s="699"/>
      <c r="G50" s="701"/>
      <c r="H50" s="701"/>
      <c r="I50" s="700"/>
      <c r="J50" s="45"/>
      <c r="K50" s="699"/>
      <c r="L50" s="701"/>
      <c r="M50" s="701"/>
      <c r="N50" s="701"/>
      <c r="O50" s="701"/>
      <c r="P50" s="701"/>
      <c r="Q50" s="701"/>
      <c r="R50" s="701"/>
      <c r="S50" s="701"/>
      <c r="T50" s="701"/>
      <c r="U50" s="701"/>
      <c r="V50" s="700"/>
      <c r="W50" s="699"/>
      <c r="X50" s="700"/>
      <c r="Y50" s="61"/>
    </row>
    <row r="51" spans="1:25" ht="16" thickBot="1">
      <c r="A51" s="62"/>
      <c r="B51" s="56"/>
      <c r="C51" s="724"/>
      <c r="D51" s="725"/>
      <c r="E51" s="56"/>
      <c r="F51" s="724"/>
      <c r="G51" s="726"/>
      <c r="H51" s="726"/>
      <c r="I51" s="725"/>
      <c r="J51" s="57"/>
      <c r="K51" s="727" t="s">
        <v>444</v>
      </c>
      <c r="L51" s="728"/>
      <c r="M51" s="728"/>
      <c r="N51" s="728"/>
      <c r="O51" s="728"/>
      <c r="P51" s="728"/>
      <c r="Q51" s="728"/>
      <c r="R51" s="728"/>
      <c r="S51" s="728"/>
      <c r="T51" s="728"/>
      <c r="U51" s="728"/>
      <c r="V51" s="729"/>
      <c r="W51" s="730"/>
      <c r="X51" s="725"/>
      <c r="Y51" s="63"/>
    </row>
    <row r="52" spans="1:25" ht="13.5" customHeight="1">
      <c r="A52" s="753" t="s">
        <v>445</v>
      </c>
      <c r="B52" s="754"/>
      <c r="C52" s="754"/>
      <c r="D52" s="754"/>
      <c r="E52" s="754"/>
      <c r="F52" s="754"/>
      <c r="G52" s="754"/>
      <c r="H52" s="754"/>
      <c r="I52" s="754"/>
      <c r="J52" s="754"/>
      <c r="K52" s="754"/>
      <c r="L52" s="754"/>
      <c r="M52" s="754"/>
      <c r="N52" s="754"/>
      <c r="O52" s="755"/>
      <c r="P52" s="760" t="s">
        <v>446</v>
      </c>
      <c r="Q52" s="761"/>
      <c r="R52" s="761"/>
      <c r="S52" s="761"/>
      <c r="T52" s="761"/>
      <c r="U52" s="761"/>
      <c r="V52" s="761"/>
      <c r="W52" s="761"/>
      <c r="X52" s="761"/>
      <c r="Y52" s="762"/>
    </row>
    <row r="53" spans="1:25">
      <c r="A53" s="756"/>
      <c r="B53" s="744"/>
      <c r="C53" s="744"/>
      <c r="D53" s="744"/>
      <c r="E53" s="744"/>
      <c r="F53" s="744"/>
      <c r="G53" s="744"/>
      <c r="H53" s="744"/>
      <c r="I53" s="744"/>
      <c r="J53" s="744"/>
      <c r="K53" s="744"/>
      <c r="L53" s="744"/>
      <c r="M53" s="744"/>
      <c r="N53" s="744"/>
      <c r="O53" s="745"/>
      <c r="Y53" s="140"/>
    </row>
    <row r="54" spans="1:25" ht="14">
      <c r="A54" s="756"/>
      <c r="B54" s="744"/>
      <c r="C54" s="744"/>
      <c r="D54" s="744"/>
      <c r="E54" s="744"/>
      <c r="F54" s="744"/>
      <c r="G54" s="744"/>
      <c r="H54" s="744"/>
      <c r="I54" s="744"/>
      <c r="J54" s="744"/>
      <c r="K54" s="744"/>
      <c r="L54" s="744"/>
      <c r="M54" s="744"/>
      <c r="N54" s="744"/>
      <c r="O54" s="745"/>
      <c r="P54" s="763" t="s">
        <v>447</v>
      </c>
      <c r="Q54" s="735"/>
      <c r="R54" s="735"/>
      <c r="S54" s="735"/>
      <c r="T54" s="735"/>
      <c r="U54" s="735"/>
      <c r="V54" s="735"/>
      <c r="W54" s="735"/>
      <c r="X54" s="735"/>
      <c r="Y54" s="764"/>
    </row>
    <row r="55" spans="1:25" ht="14">
      <c r="A55" s="756"/>
      <c r="B55" s="744"/>
      <c r="C55" s="744"/>
      <c r="D55" s="744"/>
      <c r="E55" s="744"/>
      <c r="F55" s="744"/>
      <c r="G55" s="744"/>
      <c r="H55" s="744"/>
      <c r="I55" s="744"/>
      <c r="J55" s="744"/>
      <c r="K55" s="744"/>
      <c r="L55" s="744"/>
      <c r="M55" s="744"/>
      <c r="N55" s="744"/>
      <c r="O55" s="745"/>
      <c r="P55" s="763" t="s">
        <v>448</v>
      </c>
      <c r="Q55" s="735"/>
      <c r="R55" s="735"/>
      <c r="S55" s="735"/>
      <c r="T55" s="735"/>
      <c r="U55" s="735"/>
      <c r="V55" s="735"/>
      <c r="W55" s="735"/>
      <c r="X55" s="735"/>
      <c r="Y55" s="764"/>
    </row>
    <row r="56" spans="1:25" ht="14.5" thickBot="1">
      <c r="A56" s="757"/>
      <c r="B56" s="758"/>
      <c r="C56" s="758"/>
      <c r="D56" s="758"/>
      <c r="E56" s="758"/>
      <c r="F56" s="758"/>
      <c r="G56" s="758"/>
      <c r="H56" s="758"/>
      <c r="I56" s="758"/>
      <c r="J56" s="758"/>
      <c r="K56" s="758"/>
      <c r="L56" s="758"/>
      <c r="M56" s="758"/>
      <c r="N56" s="758"/>
      <c r="O56" s="759"/>
      <c r="P56" s="765"/>
      <c r="Q56" s="766"/>
      <c r="R56" s="766"/>
      <c r="S56" s="766"/>
      <c r="T56" s="766"/>
      <c r="U56" s="766"/>
      <c r="V56" s="766"/>
      <c r="W56" s="766"/>
      <c r="X56" s="766"/>
      <c r="Y56" s="767"/>
    </row>
    <row r="57" spans="1:25" ht="15.5">
      <c r="A57" s="768" t="s">
        <v>449</v>
      </c>
      <c r="B57" s="769"/>
      <c r="C57" s="769"/>
      <c r="D57" s="769"/>
      <c r="E57" s="769"/>
      <c r="F57" s="769"/>
      <c r="G57" s="769"/>
      <c r="H57" s="769"/>
      <c r="I57" s="769"/>
      <c r="J57" s="769"/>
      <c r="K57" s="769"/>
      <c r="L57" s="769"/>
      <c r="M57" s="769"/>
      <c r="N57" s="769"/>
      <c r="O57" s="769"/>
      <c r="P57" s="769"/>
      <c r="Q57" s="769"/>
      <c r="R57" s="769"/>
      <c r="S57" s="769"/>
      <c r="T57" s="769"/>
      <c r="U57" s="769"/>
      <c r="V57" s="769"/>
      <c r="W57" s="769"/>
      <c r="X57" s="769"/>
      <c r="Y57" s="770"/>
    </row>
    <row r="58" spans="1:25" ht="12.75" customHeight="1">
      <c r="A58" s="731" t="s">
        <v>450</v>
      </c>
      <c r="B58" s="732"/>
      <c r="C58" s="732"/>
      <c r="D58" s="732"/>
      <c r="E58" s="732"/>
      <c r="F58" s="732"/>
      <c r="G58" s="732"/>
      <c r="H58" s="732"/>
      <c r="I58" s="732"/>
      <c r="J58" s="732"/>
      <c r="K58" s="732"/>
      <c r="L58" s="732"/>
      <c r="M58" s="732"/>
      <c r="N58" s="732"/>
      <c r="O58" s="733"/>
      <c r="P58" s="740" t="s">
        <v>451</v>
      </c>
      <c r="Q58" s="741"/>
      <c r="R58" s="741"/>
      <c r="S58" s="741"/>
      <c r="T58" s="741"/>
      <c r="U58" s="741"/>
      <c r="V58" s="741"/>
      <c r="W58" s="741"/>
      <c r="X58" s="741"/>
      <c r="Y58" s="742"/>
    </row>
    <row r="59" spans="1:25" ht="12.75" customHeight="1">
      <c r="A59" s="734"/>
      <c r="B59" s="735"/>
      <c r="C59" s="735"/>
      <c r="D59" s="735"/>
      <c r="E59" s="735"/>
      <c r="F59" s="735"/>
      <c r="G59" s="735"/>
      <c r="H59" s="735"/>
      <c r="I59" s="735"/>
      <c r="J59" s="735"/>
      <c r="K59" s="735"/>
      <c r="L59" s="735"/>
      <c r="M59" s="735"/>
      <c r="N59" s="735"/>
      <c r="O59" s="736"/>
      <c r="P59" s="743"/>
      <c r="Q59" s="744"/>
      <c r="R59" s="744"/>
      <c r="S59" s="744"/>
      <c r="T59" s="744"/>
      <c r="U59" s="744"/>
      <c r="V59" s="744"/>
      <c r="W59" s="744"/>
      <c r="X59" s="744"/>
      <c r="Y59" s="745"/>
    </row>
    <row r="60" spans="1:25" ht="12.75" customHeight="1">
      <c r="A60" s="734"/>
      <c r="B60" s="735"/>
      <c r="C60" s="735"/>
      <c r="D60" s="735"/>
      <c r="E60" s="735"/>
      <c r="F60" s="735"/>
      <c r="G60" s="735"/>
      <c r="H60" s="735"/>
      <c r="I60" s="735"/>
      <c r="J60" s="735"/>
      <c r="K60" s="735"/>
      <c r="L60" s="735"/>
      <c r="M60" s="735"/>
      <c r="N60" s="735"/>
      <c r="O60" s="736"/>
      <c r="P60" s="743"/>
      <c r="Q60" s="744"/>
      <c r="R60" s="744"/>
      <c r="S60" s="744"/>
      <c r="T60" s="744"/>
      <c r="U60" s="744"/>
      <c r="V60" s="744"/>
      <c r="W60" s="744"/>
      <c r="X60" s="744"/>
      <c r="Y60" s="745"/>
    </row>
    <row r="61" spans="1:25" ht="12.75" customHeight="1">
      <c r="A61" s="734"/>
      <c r="B61" s="735"/>
      <c r="C61" s="735"/>
      <c r="D61" s="735"/>
      <c r="E61" s="735"/>
      <c r="F61" s="735"/>
      <c r="G61" s="735"/>
      <c r="H61" s="735"/>
      <c r="I61" s="735"/>
      <c r="J61" s="735"/>
      <c r="K61" s="735"/>
      <c r="L61" s="735"/>
      <c r="M61" s="735"/>
      <c r="N61" s="735"/>
      <c r="O61" s="736"/>
      <c r="P61" s="746" t="s">
        <v>452</v>
      </c>
      <c r="Q61" s="747"/>
      <c r="R61" s="747"/>
      <c r="S61" s="202"/>
      <c r="T61" s="202"/>
      <c r="U61" s="202"/>
      <c r="V61" s="202"/>
      <c r="W61" s="202"/>
      <c r="X61" s="202"/>
      <c r="Y61" s="203"/>
    </row>
    <row r="62" spans="1:25">
      <c r="A62" s="737"/>
      <c r="B62" s="738"/>
      <c r="C62" s="738"/>
      <c r="D62" s="738"/>
      <c r="E62" s="738"/>
      <c r="F62" s="738"/>
      <c r="G62" s="738"/>
      <c r="H62" s="738"/>
      <c r="I62" s="738"/>
      <c r="J62" s="738"/>
      <c r="K62" s="738"/>
      <c r="L62" s="738"/>
      <c r="M62" s="738"/>
      <c r="N62" s="738"/>
      <c r="O62" s="739"/>
      <c r="Y62" s="141"/>
    </row>
    <row r="63" spans="1:25" ht="14">
      <c r="A63" s="748" t="s">
        <v>453</v>
      </c>
      <c r="B63" s="732"/>
      <c r="C63" s="732"/>
      <c r="D63" s="732"/>
      <c r="E63" s="732"/>
      <c r="F63" s="732"/>
      <c r="G63" s="733"/>
      <c r="H63" s="749" t="s">
        <v>454</v>
      </c>
      <c r="I63" s="732"/>
      <c r="J63" s="732"/>
      <c r="K63" s="732"/>
      <c r="L63" s="750" t="s">
        <v>455</v>
      </c>
      <c r="M63" s="732"/>
      <c r="N63" s="732"/>
      <c r="O63" s="732"/>
      <c r="P63" s="732"/>
      <c r="Q63" s="733"/>
      <c r="R63" s="751" t="s">
        <v>456</v>
      </c>
      <c r="S63" s="732"/>
      <c r="T63" s="732"/>
      <c r="U63" s="732"/>
      <c r="V63" s="732"/>
      <c r="W63" s="732"/>
      <c r="X63" s="732"/>
      <c r="Y63" s="752"/>
    </row>
    <row r="64" spans="1:25" ht="27" customHeight="1">
      <c r="A64" s="756" t="s">
        <v>457</v>
      </c>
      <c r="B64" s="744"/>
      <c r="C64" s="744"/>
      <c r="D64" s="744"/>
      <c r="E64" s="744"/>
      <c r="F64" s="744"/>
      <c r="G64" s="771"/>
      <c r="H64" s="773" t="s">
        <v>458</v>
      </c>
      <c r="I64" s="735"/>
      <c r="J64" s="735"/>
      <c r="K64" s="735"/>
      <c r="L64" s="774" t="s">
        <v>458</v>
      </c>
      <c r="M64" s="735"/>
      <c r="N64" s="735"/>
      <c r="O64" s="735"/>
      <c r="P64" s="735"/>
      <c r="Q64" s="736"/>
      <c r="R64" s="775" t="s">
        <v>459</v>
      </c>
      <c r="S64" s="776"/>
      <c r="T64" s="776"/>
      <c r="U64" s="776"/>
      <c r="V64" s="776"/>
      <c r="W64" s="776"/>
      <c r="X64" s="776"/>
      <c r="Y64" s="777"/>
    </row>
    <row r="65" spans="1:25" ht="27" customHeight="1">
      <c r="A65" s="756"/>
      <c r="B65" s="744"/>
      <c r="C65" s="744"/>
      <c r="D65" s="744"/>
      <c r="E65" s="744"/>
      <c r="F65" s="744"/>
      <c r="G65" s="771"/>
      <c r="H65" s="773" t="s">
        <v>460</v>
      </c>
      <c r="I65" s="735"/>
      <c r="J65" s="735"/>
      <c r="K65" s="735"/>
      <c r="L65" s="774" t="s">
        <v>461</v>
      </c>
      <c r="M65" s="735"/>
      <c r="N65" s="735"/>
      <c r="O65" s="735"/>
      <c r="P65" s="735"/>
      <c r="Q65" s="736"/>
      <c r="R65" s="778"/>
      <c r="S65" s="779"/>
      <c r="T65" s="779"/>
      <c r="U65" s="779"/>
      <c r="V65" s="779"/>
      <c r="W65" s="779"/>
      <c r="X65" s="779"/>
      <c r="Y65" s="780"/>
    </row>
    <row r="66" spans="1:25" ht="31.5" customHeight="1" thickBot="1">
      <c r="A66" s="757"/>
      <c r="B66" s="758"/>
      <c r="C66" s="758"/>
      <c r="D66" s="758"/>
      <c r="E66" s="758"/>
      <c r="F66" s="758"/>
      <c r="G66" s="772"/>
      <c r="H66" s="781"/>
      <c r="I66" s="766"/>
      <c r="J66" s="766"/>
      <c r="K66" s="766"/>
      <c r="L66" s="782" t="s">
        <v>462</v>
      </c>
      <c r="M66" s="766"/>
      <c r="N66" s="766"/>
      <c r="O66" s="766"/>
      <c r="P66" s="766"/>
      <c r="Q66" s="783"/>
      <c r="R66" s="784" t="s">
        <v>463</v>
      </c>
      <c r="S66" s="766"/>
      <c r="T66" s="766"/>
      <c r="U66" s="766"/>
      <c r="V66" s="766"/>
      <c r="W66" s="766"/>
      <c r="X66" s="766"/>
      <c r="Y66" s="767"/>
    </row>
    <row r="67" spans="1:25">
      <c r="A67" s="49"/>
      <c r="B67" s="49"/>
      <c r="C67" s="49"/>
      <c r="D67" s="49"/>
      <c r="E67" s="49"/>
      <c r="F67" s="49"/>
      <c r="G67" s="49"/>
      <c r="H67" s="49"/>
      <c r="I67" s="49"/>
      <c r="J67" s="49"/>
      <c r="K67" s="49"/>
      <c r="L67" s="49"/>
      <c r="M67" s="49"/>
      <c r="N67" s="49"/>
      <c r="O67" s="49"/>
      <c r="P67" s="49"/>
      <c r="Q67" s="49"/>
      <c r="R67" s="49"/>
      <c r="S67" s="49"/>
      <c r="T67" s="49"/>
      <c r="U67" s="49"/>
      <c r="V67" s="49"/>
      <c r="W67" s="49"/>
      <c r="X67" s="49"/>
      <c r="Y67" s="49"/>
    </row>
    <row r="68" spans="1:25" ht="13">
      <c r="A68" s="50"/>
      <c r="B68" s="55"/>
      <c r="C68" s="55"/>
      <c r="D68" s="55"/>
      <c r="E68" s="55"/>
      <c r="F68" s="55"/>
      <c r="G68" s="55"/>
      <c r="H68" s="55"/>
      <c r="I68" s="55"/>
      <c r="J68" s="55"/>
      <c r="K68" s="55"/>
      <c r="L68" s="55"/>
      <c r="M68" s="55"/>
      <c r="N68" s="55"/>
      <c r="O68" s="55"/>
      <c r="P68" s="55"/>
      <c r="Q68" s="55"/>
      <c r="R68" s="55"/>
      <c r="S68" s="55"/>
      <c r="T68" s="55"/>
      <c r="U68" s="55"/>
      <c r="V68" s="55"/>
      <c r="W68" s="55"/>
      <c r="X68" s="55"/>
      <c r="Y68" s="55"/>
    </row>
    <row r="69" spans="1:25">
      <c r="A69" s="55"/>
      <c r="B69" s="55"/>
      <c r="C69" s="55"/>
      <c r="D69" s="55"/>
      <c r="E69" s="55"/>
      <c r="F69" s="55"/>
      <c r="G69" s="55"/>
      <c r="H69" s="55"/>
      <c r="I69" s="55"/>
      <c r="J69" s="55"/>
      <c r="K69" s="55"/>
      <c r="L69" s="55"/>
      <c r="M69" s="55"/>
      <c r="N69" s="55"/>
      <c r="O69" s="55"/>
      <c r="P69" s="55"/>
      <c r="Q69" s="55"/>
      <c r="R69" s="55"/>
      <c r="S69" s="55"/>
      <c r="T69" s="55"/>
      <c r="U69" s="55"/>
      <c r="V69" s="55"/>
      <c r="W69" s="55"/>
      <c r="X69" s="55"/>
      <c r="Y69" s="55"/>
    </row>
    <row r="70" spans="1:25">
      <c r="A70" s="55"/>
      <c r="B70" s="55"/>
      <c r="C70" s="55"/>
      <c r="D70" s="55"/>
      <c r="E70" s="55"/>
      <c r="F70" s="55"/>
      <c r="G70" s="55"/>
      <c r="H70" s="55"/>
      <c r="I70" s="55"/>
      <c r="J70" s="55"/>
      <c r="K70" s="55"/>
      <c r="L70" s="55"/>
      <c r="M70" s="55"/>
      <c r="N70" s="55"/>
      <c r="O70" s="55"/>
      <c r="P70" s="55"/>
      <c r="Q70" s="55"/>
      <c r="R70" s="55"/>
      <c r="S70" s="55"/>
      <c r="T70" s="55"/>
      <c r="U70" s="55"/>
      <c r="V70" s="55"/>
      <c r="W70" s="55"/>
      <c r="X70" s="55"/>
      <c r="Y70" s="55"/>
    </row>
    <row r="71" spans="1:25">
      <c r="A71" s="55"/>
      <c r="B71" s="55"/>
      <c r="C71" s="55"/>
      <c r="D71" s="55"/>
      <c r="E71" s="55"/>
      <c r="F71" s="55"/>
      <c r="G71" s="55"/>
      <c r="H71" s="55"/>
      <c r="I71" s="55"/>
      <c r="J71" s="55"/>
      <c r="K71" s="55"/>
      <c r="L71" s="55"/>
      <c r="M71" s="55"/>
      <c r="N71" s="55"/>
      <c r="O71" s="55"/>
      <c r="P71" s="55"/>
      <c r="Q71" s="55"/>
      <c r="R71" s="55"/>
      <c r="S71" s="55"/>
      <c r="T71" s="55"/>
      <c r="U71" s="55"/>
      <c r="V71" s="55"/>
      <c r="W71" s="55"/>
      <c r="X71" s="55"/>
      <c r="Y71" s="55"/>
    </row>
    <row r="72" spans="1:25" s="55" customFormat="1"/>
    <row r="73" spans="1:25" s="55" customFormat="1"/>
    <row r="74" spans="1:25" s="55" customFormat="1"/>
    <row r="75" spans="1:25" s="55" customFormat="1"/>
    <row r="76" spans="1:25" s="55" customFormat="1"/>
    <row r="77" spans="1:25" s="55" customFormat="1"/>
    <row r="78" spans="1:25" s="55" customFormat="1"/>
    <row r="79" spans="1:25" s="55" customFormat="1"/>
    <row r="80" spans="1:25" s="55" customFormat="1"/>
    <row r="81" s="55" customFormat="1"/>
    <row r="82" s="55" customFormat="1"/>
    <row r="83" s="55" customFormat="1"/>
    <row r="84" s="55" customFormat="1"/>
    <row r="85" s="55" customFormat="1"/>
    <row r="86" s="55" customFormat="1"/>
    <row r="87" s="55" customFormat="1"/>
  </sheetData>
  <sheetProtection algorithmName="SHA-512" hashValue="a0J4Ej1os3u4zIHThDj8zhWHTca6/LrC5Aex4g6h9iS1EE1t5I6/jwu+3p0FaIiXN0uuDBWeHS4h9PqczA+t1Q==" saltValue="QnFJXdeoGma98b26sn+PnA==" spinCount="100000" sheet="1" objects="1" scenarios="1"/>
  <mergeCells count="173">
    <mergeCell ref="A64:G66"/>
    <mergeCell ref="H64:K64"/>
    <mergeCell ref="L64:Q64"/>
    <mergeCell ref="R64:Y65"/>
    <mergeCell ref="H65:K65"/>
    <mergeCell ref="L65:Q65"/>
    <mergeCell ref="H66:K66"/>
    <mergeCell ref="L66:Q66"/>
    <mergeCell ref="R66:Y66"/>
    <mergeCell ref="A58:O62"/>
    <mergeCell ref="P58:Y60"/>
    <mergeCell ref="P61:R61"/>
    <mergeCell ref="A63:G63"/>
    <mergeCell ref="H63:K63"/>
    <mergeCell ref="L63:Q63"/>
    <mergeCell ref="R63:Y63"/>
    <mergeCell ref="A52:O56"/>
    <mergeCell ref="P52:Y52"/>
    <mergeCell ref="P54:Y54"/>
    <mergeCell ref="P55:Y55"/>
    <mergeCell ref="P56:Y56"/>
    <mergeCell ref="A57:Y57"/>
    <mergeCell ref="C50:D50"/>
    <mergeCell ref="F50:I50"/>
    <mergeCell ref="K50:V50"/>
    <mergeCell ref="W50:X50"/>
    <mergeCell ref="C51:D51"/>
    <mergeCell ref="F51:I51"/>
    <mergeCell ref="K51:V51"/>
    <mergeCell ref="W51:X51"/>
    <mergeCell ref="C47:D47"/>
    <mergeCell ref="F47:I47"/>
    <mergeCell ref="K47:V47"/>
    <mergeCell ref="W47:X47"/>
    <mergeCell ref="C49:D49"/>
    <mergeCell ref="F49:I49"/>
    <mergeCell ref="K49:V49"/>
    <mergeCell ref="W49:X49"/>
    <mergeCell ref="C41:D41"/>
    <mergeCell ref="F41:I41"/>
    <mergeCell ref="K41:V41"/>
    <mergeCell ref="W41:X41"/>
    <mergeCell ref="C46:D46"/>
    <mergeCell ref="F46:I46"/>
    <mergeCell ref="K46:V46"/>
    <mergeCell ref="W46:X46"/>
    <mergeCell ref="W38:X39"/>
    <mergeCell ref="Y38:Y39"/>
    <mergeCell ref="C40:D40"/>
    <mergeCell ref="F40:I40"/>
    <mergeCell ref="K40:V40"/>
    <mergeCell ref="W40:X40"/>
    <mergeCell ref="A38:A39"/>
    <mergeCell ref="B38:B39"/>
    <mergeCell ref="C38:D39"/>
    <mergeCell ref="E38:E39"/>
    <mergeCell ref="F38:I39"/>
    <mergeCell ref="K38:V39"/>
    <mergeCell ref="A36:Y36"/>
    <mergeCell ref="A37:B37"/>
    <mergeCell ref="C37:E37"/>
    <mergeCell ref="F37:I37"/>
    <mergeCell ref="K37:V37"/>
    <mergeCell ref="W37:Y37"/>
    <mergeCell ref="A34:F34"/>
    <mergeCell ref="G34:I34"/>
    <mergeCell ref="J34:M34"/>
    <mergeCell ref="O34:P34"/>
    <mergeCell ref="Q34:Y34"/>
    <mergeCell ref="A35:F35"/>
    <mergeCell ref="G35:I35"/>
    <mergeCell ref="J35:M35"/>
    <mergeCell ref="N35:T35"/>
    <mergeCell ref="U35:Y35"/>
    <mergeCell ref="A32:F32"/>
    <mergeCell ref="G32:I32"/>
    <mergeCell ref="J32:M32"/>
    <mergeCell ref="O32:P32"/>
    <mergeCell ref="Q32:Y32"/>
    <mergeCell ref="A33:F33"/>
    <mergeCell ref="G33:I33"/>
    <mergeCell ref="J33:M33"/>
    <mergeCell ref="O33:P33"/>
    <mergeCell ref="Q33:Y33"/>
    <mergeCell ref="A30:F30"/>
    <mergeCell ref="G30:I30"/>
    <mergeCell ref="J30:M30"/>
    <mergeCell ref="O30:P30"/>
    <mergeCell ref="Q30:Y30"/>
    <mergeCell ref="A31:F31"/>
    <mergeCell ref="G31:I31"/>
    <mergeCell ref="J31:M31"/>
    <mergeCell ref="O31:P31"/>
    <mergeCell ref="Q31:Y31"/>
    <mergeCell ref="A28:F28"/>
    <mergeCell ref="G28:I28"/>
    <mergeCell ref="J28:M28"/>
    <mergeCell ref="O28:P28"/>
    <mergeCell ref="Q28:Y28"/>
    <mergeCell ref="A29:F29"/>
    <mergeCell ref="G29:I29"/>
    <mergeCell ref="J29:M29"/>
    <mergeCell ref="O29:P29"/>
    <mergeCell ref="Q29:Y29"/>
    <mergeCell ref="A26:F26"/>
    <mergeCell ref="G26:I26"/>
    <mergeCell ref="J26:M26"/>
    <mergeCell ref="O26:P26"/>
    <mergeCell ref="Q26:Y26"/>
    <mergeCell ref="A27:F27"/>
    <mergeCell ref="G27:I27"/>
    <mergeCell ref="J27:M27"/>
    <mergeCell ref="O27:P27"/>
    <mergeCell ref="Q27:Y27"/>
    <mergeCell ref="N24:P24"/>
    <mergeCell ref="A25:F25"/>
    <mergeCell ref="G25:I25"/>
    <mergeCell ref="J25:M25"/>
    <mergeCell ref="O25:P25"/>
    <mergeCell ref="Q25:Y25"/>
    <mergeCell ref="A20:O21"/>
    <mergeCell ref="P20:R20"/>
    <mergeCell ref="S20:Y21"/>
    <mergeCell ref="P21:R21"/>
    <mergeCell ref="A22:Y22"/>
    <mergeCell ref="A23:F24"/>
    <mergeCell ref="G23:I24"/>
    <mergeCell ref="J23:M24"/>
    <mergeCell ref="N23:P23"/>
    <mergeCell ref="Q23:Y24"/>
    <mergeCell ref="A17:B17"/>
    <mergeCell ref="C17:J17"/>
    <mergeCell ref="P17:Y18"/>
    <mergeCell ref="A18:O18"/>
    <mergeCell ref="A19:O19"/>
    <mergeCell ref="P19:R19"/>
    <mergeCell ref="S19:U19"/>
    <mergeCell ref="V19:W19"/>
    <mergeCell ref="C14:J14"/>
    <mergeCell ref="P14:Y15"/>
    <mergeCell ref="A16:B16"/>
    <mergeCell ref="C16:J16"/>
    <mergeCell ref="P16:Y16"/>
    <mergeCell ref="C15:O15"/>
    <mergeCell ref="A11:O11"/>
    <mergeCell ref="P11:Y11"/>
    <mergeCell ref="A12:L12"/>
    <mergeCell ref="M12:O12"/>
    <mergeCell ref="P12:Y12"/>
    <mergeCell ref="A13:O13"/>
    <mergeCell ref="P13:Y13"/>
    <mergeCell ref="A8:O8"/>
    <mergeCell ref="P8:Y8"/>
    <mergeCell ref="A9:H9"/>
    <mergeCell ref="I9:O9"/>
    <mergeCell ref="P9:Y9"/>
    <mergeCell ref="A10:O10"/>
    <mergeCell ref="P10:Y10"/>
    <mergeCell ref="A4:O4"/>
    <mergeCell ref="P4:Y4"/>
    <mergeCell ref="A5:B5"/>
    <mergeCell ref="P5:Y6"/>
    <mergeCell ref="A6:O6"/>
    <mergeCell ref="A7:L7"/>
    <mergeCell ref="M7:O7"/>
    <mergeCell ref="P7:Y7"/>
    <mergeCell ref="A1:C1"/>
    <mergeCell ref="D1:U1"/>
    <mergeCell ref="V1:Y1"/>
    <mergeCell ref="A2:O2"/>
    <mergeCell ref="P2:Y2"/>
    <mergeCell ref="A3:O3"/>
    <mergeCell ref="P3:Y3"/>
  </mergeCells>
  <printOptions horizontalCentered="1"/>
  <pageMargins left="0.35433070866141736" right="0.35433070866141736" top="0.98425196850393704" bottom="0.98425196850393704" header="0.51181102362204722" footer="0.51181102362204722"/>
  <pageSetup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FEBE-9CC8-471B-8CE1-5F43A4CE853B}">
  <sheetPr>
    <tabColor rgb="FF00B0F0"/>
    <pageSetUpPr fitToPage="1"/>
  </sheetPr>
  <dimension ref="A1:AC87"/>
  <sheetViews>
    <sheetView showGridLines="0" zoomScale="80" zoomScaleNormal="80" zoomScaleSheetLayoutView="50" workbookViewId="0">
      <selection activeCell="AC15" sqref="AC15"/>
    </sheetView>
  </sheetViews>
  <sheetFormatPr baseColWidth="10" defaultColWidth="9.1796875" defaultRowHeight="12.5"/>
  <cols>
    <col min="1" max="1" width="9.1796875" style="54" customWidth="1"/>
    <col min="2" max="2" width="8.1796875" style="54" customWidth="1"/>
    <col min="3" max="3" width="8.81640625" style="54" customWidth="1"/>
    <col min="4" max="4" width="5.26953125" style="54" customWidth="1"/>
    <col min="5" max="5" width="8.1796875" style="54" customWidth="1"/>
    <col min="6" max="6" width="3.7265625" style="54" customWidth="1"/>
    <col min="7" max="7" width="3.453125" style="54" customWidth="1"/>
    <col min="8" max="8" width="2.1796875" style="54" hidden="1" customWidth="1"/>
    <col min="9" max="9" width="5.26953125" style="54" customWidth="1"/>
    <col min="10" max="10" width="6.7265625" style="54" customWidth="1"/>
    <col min="11" max="11" width="5.54296875" style="54" customWidth="1"/>
    <col min="12" max="12" width="4" style="54" customWidth="1"/>
    <col min="13" max="13" width="3.26953125" style="54" customWidth="1"/>
    <col min="14" max="15" width="9.1796875" style="54" customWidth="1"/>
    <col min="16" max="16" width="6.7265625" style="54" customWidth="1"/>
    <col min="17" max="17" width="3.26953125" style="54" customWidth="1"/>
    <col min="18" max="19" width="9.1796875" style="54" customWidth="1"/>
    <col min="20" max="20" width="3.7265625" style="54" customWidth="1"/>
    <col min="21" max="21" width="2.453125" style="54" customWidth="1"/>
    <col min="22" max="22" width="8.1796875" style="54" customWidth="1"/>
    <col min="23" max="23" width="9.1796875" style="54" customWidth="1"/>
    <col min="24" max="24" width="5.1796875" style="54" customWidth="1"/>
    <col min="25" max="25" width="9.26953125" style="54" customWidth="1"/>
    <col min="26" max="29" width="9.1796875" style="55" customWidth="1"/>
    <col min="30" max="16384" width="9.1796875" style="54"/>
  </cols>
  <sheetData>
    <row r="1" spans="1:29" ht="28.5" customHeight="1">
      <c r="A1" s="577" t="s">
        <v>401</v>
      </c>
      <c r="B1" s="578"/>
      <c r="C1" s="578"/>
      <c r="D1" s="579" t="s">
        <v>402</v>
      </c>
      <c r="E1" s="579"/>
      <c r="F1" s="579"/>
      <c r="G1" s="579"/>
      <c r="H1" s="579"/>
      <c r="I1" s="579"/>
      <c r="J1" s="579"/>
      <c r="K1" s="579"/>
      <c r="L1" s="579"/>
      <c r="M1" s="579"/>
      <c r="N1" s="579"/>
      <c r="O1" s="579"/>
      <c r="P1" s="579"/>
      <c r="Q1" s="579"/>
      <c r="R1" s="579"/>
      <c r="S1" s="579"/>
      <c r="T1" s="579"/>
      <c r="U1" s="579"/>
      <c r="V1" s="580" t="s">
        <v>403</v>
      </c>
      <c r="W1" s="581"/>
      <c r="X1" s="581"/>
      <c r="Y1" s="582"/>
    </row>
    <row r="2" spans="1:29" s="148" customFormat="1" ht="18" customHeight="1">
      <c r="A2" s="583" t="s">
        <v>404</v>
      </c>
      <c r="B2" s="584"/>
      <c r="C2" s="584"/>
      <c r="D2" s="584"/>
      <c r="E2" s="584"/>
      <c r="F2" s="584"/>
      <c r="G2" s="584"/>
      <c r="H2" s="584"/>
      <c r="I2" s="584"/>
      <c r="J2" s="584"/>
      <c r="K2" s="584"/>
      <c r="L2" s="584"/>
      <c r="M2" s="584"/>
      <c r="N2" s="584"/>
      <c r="O2" s="585"/>
      <c r="P2" s="586" t="s">
        <v>405</v>
      </c>
      <c r="Q2" s="587"/>
      <c r="R2" s="587"/>
      <c r="S2" s="587"/>
      <c r="T2" s="587"/>
      <c r="U2" s="587"/>
      <c r="V2" s="587"/>
      <c r="W2" s="587"/>
      <c r="X2" s="587"/>
      <c r="Y2" s="588"/>
      <c r="Z2" s="147"/>
      <c r="AA2" s="147"/>
      <c r="AB2" s="147"/>
      <c r="AC2" s="147"/>
    </row>
    <row r="3" spans="1:29" s="148" customFormat="1" ht="18" customHeight="1">
      <c r="A3" s="561" t="s">
        <v>406</v>
      </c>
      <c r="B3" s="562"/>
      <c r="C3" s="562"/>
      <c r="D3" s="562"/>
      <c r="E3" s="562"/>
      <c r="F3" s="562"/>
      <c r="G3" s="562"/>
      <c r="H3" s="562"/>
      <c r="I3" s="562"/>
      <c r="J3" s="562"/>
      <c r="K3" s="562"/>
      <c r="L3" s="562"/>
      <c r="M3" s="562"/>
      <c r="N3" s="562"/>
      <c r="O3" s="563"/>
      <c r="P3" s="589"/>
      <c r="Q3" s="565"/>
      <c r="R3" s="565"/>
      <c r="S3" s="565"/>
      <c r="T3" s="565"/>
      <c r="U3" s="565"/>
      <c r="V3" s="565"/>
      <c r="W3" s="565"/>
      <c r="X3" s="565"/>
      <c r="Y3" s="566"/>
      <c r="Z3" s="147"/>
      <c r="AA3" s="147"/>
      <c r="AB3" s="147"/>
      <c r="AC3" s="147"/>
    </row>
    <row r="4" spans="1:29" s="148" customFormat="1" ht="18" customHeight="1">
      <c r="A4" s="561" t="s">
        <v>407</v>
      </c>
      <c r="B4" s="562"/>
      <c r="C4" s="562"/>
      <c r="D4" s="562"/>
      <c r="E4" s="562"/>
      <c r="F4" s="562"/>
      <c r="G4" s="562"/>
      <c r="H4" s="562"/>
      <c r="I4" s="562"/>
      <c r="J4" s="562"/>
      <c r="K4" s="562"/>
      <c r="L4" s="562"/>
      <c r="M4" s="562"/>
      <c r="N4" s="562"/>
      <c r="O4" s="563"/>
      <c r="P4" s="564"/>
      <c r="Q4" s="565"/>
      <c r="R4" s="565"/>
      <c r="S4" s="565"/>
      <c r="T4" s="565"/>
      <c r="U4" s="565"/>
      <c r="V4" s="565"/>
      <c r="W4" s="565"/>
      <c r="X4" s="565"/>
      <c r="Y4" s="566"/>
      <c r="Z4" s="147"/>
      <c r="AA4" s="147"/>
      <c r="AB4" s="147"/>
      <c r="AC4" s="147"/>
    </row>
    <row r="5" spans="1:29" s="148" customFormat="1" ht="19.5" customHeight="1">
      <c r="A5" s="567" t="s">
        <v>408</v>
      </c>
      <c r="B5" s="568"/>
      <c r="C5" s="196"/>
      <c r="D5" s="196"/>
      <c r="E5" s="196"/>
      <c r="F5" s="196"/>
      <c r="G5" s="196"/>
      <c r="H5" s="196"/>
      <c r="I5" s="196"/>
      <c r="J5" s="196"/>
      <c r="K5" s="196"/>
      <c r="L5" s="196"/>
      <c r="M5" s="196"/>
      <c r="N5" s="196"/>
      <c r="O5" s="208"/>
      <c r="P5" s="569" t="s">
        <v>409</v>
      </c>
      <c r="Q5" s="570"/>
      <c r="R5" s="570"/>
      <c r="S5" s="570"/>
      <c r="T5" s="570"/>
      <c r="U5" s="570"/>
      <c r="V5" s="570"/>
      <c r="W5" s="570"/>
      <c r="X5" s="570"/>
      <c r="Y5" s="571"/>
      <c r="Z5" s="147"/>
      <c r="AA5" s="147"/>
      <c r="AB5" s="147"/>
      <c r="AC5" s="147"/>
    </row>
    <row r="6" spans="1:29" s="148" customFormat="1" ht="18" customHeight="1">
      <c r="A6" s="561"/>
      <c r="B6" s="562"/>
      <c r="C6" s="562"/>
      <c r="D6" s="562"/>
      <c r="E6" s="562"/>
      <c r="F6" s="562"/>
      <c r="G6" s="562"/>
      <c r="H6" s="562"/>
      <c r="I6" s="562"/>
      <c r="J6" s="562"/>
      <c r="K6" s="562"/>
      <c r="L6" s="562"/>
      <c r="M6" s="562"/>
      <c r="N6" s="562"/>
      <c r="O6" s="563"/>
      <c r="P6" s="572"/>
      <c r="Q6" s="570"/>
      <c r="R6" s="570"/>
      <c r="S6" s="570"/>
      <c r="T6" s="570"/>
      <c r="U6" s="570"/>
      <c r="V6" s="570"/>
      <c r="W6" s="570"/>
      <c r="X6" s="570"/>
      <c r="Y6" s="571"/>
      <c r="Z6" s="147"/>
      <c r="AA6" s="147"/>
      <c r="AB6" s="147"/>
      <c r="AC6" s="147"/>
    </row>
    <row r="7" spans="1:29" s="148" customFormat="1" ht="18" customHeight="1">
      <c r="A7" s="561" t="s">
        <v>93</v>
      </c>
      <c r="B7" s="562"/>
      <c r="C7" s="562"/>
      <c r="D7" s="562"/>
      <c r="E7" s="562"/>
      <c r="F7" s="562"/>
      <c r="G7" s="562"/>
      <c r="H7" s="562"/>
      <c r="I7" s="562"/>
      <c r="J7" s="562"/>
      <c r="K7" s="562"/>
      <c r="L7" s="562"/>
      <c r="M7" s="573" t="s">
        <v>275</v>
      </c>
      <c r="N7" s="562"/>
      <c r="O7" s="563"/>
      <c r="P7" s="574"/>
      <c r="Q7" s="575"/>
      <c r="R7" s="575"/>
      <c r="S7" s="575"/>
      <c r="T7" s="575"/>
      <c r="U7" s="575"/>
      <c r="V7" s="575"/>
      <c r="W7" s="575"/>
      <c r="X7" s="575"/>
      <c r="Y7" s="576"/>
      <c r="Z7" s="147"/>
      <c r="AA7" s="147"/>
      <c r="AB7" s="147"/>
      <c r="AC7" s="147"/>
    </row>
    <row r="8" spans="1:29" s="148" customFormat="1" ht="18" customHeight="1">
      <c r="A8" s="599" t="s">
        <v>410</v>
      </c>
      <c r="B8" s="600"/>
      <c r="C8" s="600"/>
      <c r="D8" s="600"/>
      <c r="E8" s="600"/>
      <c r="F8" s="600"/>
      <c r="G8" s="600"/>
      <c r="H8" s="600"/>
      <c r="I8" s="600"/>
      <c r="J8" s="600"/>
      <c r="K8" s="600"/>
      <c r="L8" s="600"/>
      <c r="M8" s="600"/>
      <c r="N8" s="600"/>
      <c r="O8" s="601"/>
      <c r="P8" s="605" t="s">
        <v>411</v>
      </c>
      <c r="Q8" s="600"/>
      <c r="R8" s="600"/>
      <c r="S8" s="600"/>
      <c r="T8" s="600"/>
      <c r="U8" s="600"/>
      <c r="V8" s="600"/>
      <c r="W8" s="600"/>
      <c r="X8" s="600"/>
      <c r="Y8" s="606"/>
      <c r="Z8" s="147"/>
      <c r="AA8" s="147"/>
      <c r="AB8" s="147"/>
      <c r="AC8" s="147"/>
    </row>
    <row r="9" spans="1:29" s="148" customFormat="1" ht="18" customHeight="1">
      <c r="A9" s="607" t="s">
        <v>490</v>
      </c>
      <c r="B9" s="591"/>
      <c r="C9" s="591"/>
      <c r="D9" s="591"/>
      <c r="E9" s="591"/>
      <c r="F9" s="591"/>
      <c r="G9" s="591"/>
      <c r="H9" s="591"/>
      <c r="I9" s="573" t="s">
        <v>493</v>
      </c>
      <c r="J9" s="562"/>
      <c r="K9" s="562"/>
      <c r="L9" s="562"/>
      <c r="M9" s="562"/>
      <c r="N9" s="562"/>
      <c r="O9" s="563"/>
      <c r="P9" s="608" t="s">
        <v>412</v>
      </c>
      <c r="Q9" s="562"/>
      <c r="R9" s="562"/>
      <c r="S9" s="562"/>
      <c r="T9" s="562"/>
      <c r="U9" s="562"/>
      <c r="V9" s="562"/>
      <c r="W9" s="562"/>
      <c r="X9" s="562"/>
      <c r="Y9" s="598"/>
      <c r="Z9" s="147"/>
      <c r="AA9" s="147"/>
      <c r="AB9" s="147"/>
      <c r="AC9" s="147"/>
    </row>
    <row r="10" spans="1:29" s="148" customFormat="1" ht="18" customHeight="1">
      <c r="A10" s="561" t="s">
        <v>491</v>
      </c>
      <c r="B10" s="562"/>
      <c r="C10" s="562"/>
      <c r="D10" s="562"/>
      <c r="E10" s="562"/>
      <c r="F10" s="562"/>
      <c r="G10" s="562"/>
      <c r="H10" s="562"/>
      <c r="I10" s="562"/>
      <c r="J10" s="562"/>
      <c r="K10" s="562"/>
      <c r="L10" s="562"/>
      <c r="M10" s="562"/>
      <c r="N10" s="562"/>
      <c r="O10" s="563"/>
      <c r="P10" s="609" t="s">
        <v>413</v>
      </c>
      <c r="Q10" s="594"/>
      <c r="R10" s="594"/>
      <c r="S10" s="594"/>
      <c r="T10" s="594"/>
      <c r="U10" s="594"/>
      <c r="V10" s="594"/>
      <c r="W10" s="594"/>
      <c r="X10" s="594"/>
      <c r="Y10" s="610"/>
      <c r="Z10" s="147"/>
      <c r="AA10" s="147"/>
      <c r="AB10" s="147"/>
      <c r="AC10" s="147"/>
    </row>
    <row r="11" spans="1:29" s="148" customFormat="1" ht="18" customHeight="1">
      <c r="A11" s="561" t="s">
        <v>492</v>
      </c>
      <c r="B11" s="562"/>
      <c r="C11" s="562"/>
      <c r="D11" s="562"/>
      <c r="E11" s="562"/>
      <c r="F11" s="562"/>
      <c r="G11" s="562"/>
      <c r="H11" s="562"/>
      <c r="I11" s="562"/>
      <c r="J11" s="562"/>
      <c r="K11" s="562"/>
      <c r="L11" s="562"/>
      <c r="M11" s="562"/>
      <c r="N11" s="562"/>
      <c r="O11" s="563"/>
      <c r="P11" s="590" t="s">
        <v>415</v>
      </c>
      <c r="Q11" s="591"/>
      <c r="R11" s="591"/>
      <c r="S11" s="591"/>
      <c r="T11" s="591"/>
      <c r="U11" s="591"/>
      <c r="V11" s="591"/>
      <c r="W11" s="591"/>
      <c r="X11" s="591"/>
      <c r="Y11" s="592"/>
      <c r="Z11" s="147"/>
      <c r="AA11" s="147"/>
      <c r="AB11" s="147"/>
      <c r="AC11" s="147"/>
    </row>
    <row r="12" spans="1:29" s="148" customFormat="1" ht="18" customHeight="1">
      <c r="A12" s="593" t="s">
        <v>416</v>
      </c>
      <c r="B12" s="594"/>
      <c r="C12" s="594"/>
      <c r="D12" s="594"/>
      <c r="E12" s="594"/>
      <c r="F12" s="594"/>
      <c r="G12" s="594"/>
      <c r="H12" s="594"/>
      <c r="I12" s="594"/>
      <c r="J12" s="594"/>
      <c r="K12" s="594"/>
      <c r="L12" s="594"/>
      <c r="M12" s="595" t="s">
        <v>275</v>
      </c>
      <c r="N12" s="594"/>
      <c r="O12" s="596"/>
      <c r="P12" s="597" t="s">
        <v>417</v>
      </c>
      <c r="Q12" s="562"/>
      <c r="R12" s="562"/>
      <c r="S12" s="562"/>
      <c r="T12" s="562"/>
      <c r="U12" s="562"/>
      <c r="V12" s="562"/>
      <c r="W12" s="562"/>
      <c r="X12" s="562"/>
      <c r="Y12" s="598"/>
      <c r="Z12" s="147"/>
      <c r="AA12" s="147"/>
      <c r="AB12" s="147"/>
      <c r="AC12" s="147"/>
    </row>
    <row r="13" spans="1:29" s="148" customFormat="1" ht="18" customHeight="1">
      <c r="A13" s="599" t="s">
        <v>464</v>
      </c>
      <c r="B13" s="600"/>
      <c r="C13" s="600"/>
      <c r="D13" s="600"/>
      <c r="E13" s="600"/>
      <c r="F13" s="600"/>
      <c r="G13" s="600"/>
      <c r="H13" s="600"/>
      <c r="I13" s="600"/>
      <c r="J13" s="600"/>
      <c r="K13" s="600"/>
      <c r="L13" s="600"/>
      <c r="M13" s="600"/>
      <c r="N13" s="600"/>
      <c r="O13" s="601"/>
      <c r="P13" s="602"/>
      <c r="Q13" s="603"/>
      <c r="R13" s="603"/>
      <c r="S13" s="603"/>
      <c r="T13" s="603"/>
      <c r="U13" s="603"/>
      <c r="V13" s="603"/>
      <c r="W13" s="603"/>
      <c r="X13" s="603"/>
      <c r="Y13" s="604"/>
      <c r="Z13" s="147"/>
      <c r="AA13" s="147"/>
      <c r="AB13" s="147"/>
      <c r="AC13" s="147"/>
    </row>
    <row r="14" spans="1:29" s="148" customFormat="1" ht="18" customHeight="1">
      <c r="A14" s="207" t="s">
        <v>309</v>
      </c>
      <c r="B14" s="195"/>
      <c r="C14" s="627" t="s">
        <v>466</v>
      </c>
      <c r="D14" s="628"/>
      <c r="E14" s="628"/>
      <c r="F14" s="628"/>
      <c r="G14" s="628"/>
      <c r="H14" s="628"/>
      <c r="I14" s="628"/>
      <c r="J14" s="628"/>
      <c r="K14" s="196"/>
      <c r="L14" s="196"/>
      <c r="M14" s="196"/>
      <c r="N14" s="196"/>
      <c r="O14" s="208"/>
      <c r="P14" s="629" t="s">
        <v>409</v>
      </c>
      <c r="Q14" s="570"/>
      <c r="R14" s="570"/>
      <c r="S14" s="570"/>
      <c r="T14" s="570"/>
      <c r="U14" s="570"/>
      <c r="V14" s="570"/>
      <c r="W14" s="570"/>
      <c r="X14" s="570"/>
      <c r="Y14" s="571"/>
      <c r="Z14" s="147"/>
      <c r="AA14" s="147"/>
      <c r="AB14" s="147"/>
      <c r="AC14" s="147"/>
    </row>
    <row r="15" spans="1:29" s="148" customFormat="1" ht="18" customHeight="1">
      <c r="A15" s="149"/>
      <c r="B15" s="195"/>
      <c r="C15" s="632" t="s">
        <v>487</v>
      </c>
      <c r="D15" s="633"/>
      <c r="E15" s="633"/>
      <c r="F15" s="633"/>
      <c r="G15" s="633"/>
      <c r="H15" s="633"/>
      <c r="I15" s="633"/>
      <c r="J15" s="633"/>
      <c r="K15" s="197"/>
      <c r="L15" s="197"/>
      <c r="M15" s="195"/>
      <c r="N15" s="195"/>
      <c r="O15" s="150"/>
      <c r="P15" s="570"/>
      <c r="Q15" s="570"/>
      <c r="R15" s="570"/>
      <c r="S15" s="570"/>
      <c r="T15" s="570"/>
      <c r="U15" s="570"/>
      <c r="V15" s="570"/>
      <c r="W15" s="570"/>
      <c r="X15" s="570"/>
      <c r="Y15" s="571"/>
      <c r="Z15" s="147"/>
      <c r="AA15" s="147"/>
      <c r="AB15" s="147"/>
      <c r="AC15" s="147"/>
    </row>
    <row r="16" spans="1:29" s="148" customFormat="1" ht="18" customHeight="1">
      <c r="A16" s="567" t="s">
        <v>310</v>
      </c>
      <c r="B16" s="630"/>
      <c r="C16" s="612" t="s">
        <v>488</v>
      </c>
      <c r="D16" s="613"/>
      <c r="E16" s="613"/>
      <c r="F16" s="613"/>
      <c r="G16" s="613"/>
      <c r="H16" s="613"/>
      <c r="I16" s="613"/>
      <c r="J16" s="613"/>
      <c r="K16" s="195"/>
      <c r="L16" s="195"/>
      <c r="M16" s="195"/>
      <c r="N16" s="195"/>
      <c r="O16" s="150"/>
      <c r="P16" s="631"/>
      <c r="Q16" s="565"/>
      <c r="R16" s="565"/>
      <c r="S16" s="565"/>
      <c r="T16" s="565"/>
      <c r="U16" s="565"/>
      <c r="V16" s="565"/>
      <c r="W16" s="565"/>
      <c r="X16" s="565"/>
      <c r="Y16" s="566"/>
      <c r="Z16" s="147"/>
      <c r="AA16" s="147"/>
      <c r="AB16" s="147"/>
      <c r="AC16" s="147"/>
    </row>
    <row r="17" spans="1:29" s="148" customFormat="1" ht="18" customHeight="1">
      <c r="A17" s="567"/>
      <c r="B17" s="611"/>
      <c r="C17" s="612" t="s">
        <v>489</v>
      </c>
      <c r="D17" s="613"/>
      <c r="E17" s="613"/>
      <c r="F17" s="613"/>
      <c r="G17" s="613"/>
      <c r="H17" s="613"/>
      <c r="I17" s="613"/>
      <c r="J17" s="613"/>
      <c r="K17" s="198"/>
      <c r="L17" s="198"/>
      <c r="M17" s="195"/>
      <c r="N17" s="195"/>
      <c r="O17" s="150"/>
      <c r="P17" s="614" t="s">
        <v>418</v>
      </c>
      <c r="Q17" s="615"/>
      <c r="R17" s="615"/>
      <c r="S17" s="615"/>
      <c r="T17" s="615"/>
      <c r="U17" s="615"/>
      <c r="V17" s="615"/>
      <c r="W17" s="615"/>
      <c r="X17" s="615"/>
      <c r="Y17" s="616"/>
      <c r="Z17" s="147"/>
      <c r="AA17" s="147"/>
      <c r="AB17" s="147"/>
      <c r="AC17" s="147"/>
    </row>
    <row r="18" spans="1:29" s="148" customFormat="1" ht="18" customHeight="1">
      <c r="A18" s="593"/>
      <c r="B18" s="595"/>
      <c r="C18" s="595"/>
      <c r="D18" s="595"/>
      <c r="E18" s="595"/>
      <c r="F18" s="595"/>
      <c r="G18" s="595"/>
      <c r="H18" s="595"/>
      <c r="I18" s="595"/>
      <c r="J18" s="595"/>
      <c r="K18" s="595"/>
      <c r="L18" s="595"/>
      <c r="M18" s="595"/>
      <c r="N18" s="595"/>
      <c r="O18" s="620"/>
      <c r="P18" s="617"/>
      <c r="Q18" s="618"/>
      <c r="R18" s="618"/>
      <c r="S18" s="618"/>
      <c r="T18" s="618"/>
      <c r="U18" s="618"/>
      <c r="V18" s="618"/>
      <c r="W18" s="618"/>
      <c r="X18" s="618"/>
      <c r="Y18" s="619"/>
      <c r="Z18" s="147"/>
      <c r="AA18" s="147"/>
      <c r="AB18" s="147"/>
      <c r="AC18" s="147"/>
    </row>
    <row r="19" spans="1:29" s="148" customFormat="1" ht="18" customHeight="1">
      <c r="A19" s="621" t="s">
        <v>419</v>
      </c>
      <c r="B19" s="622"/>
      <c r="C19" s="622"/>
      <c r="D19" s="622"/>
      <c r="E19" s="622"/>
      <c r="F19" s="622"/>
      <c r="G19" s="622"/>
      <c r="H19" s="622"/>
      <c r="I19" s="622"/>
      <c r="J19" s="622"/>
      <c r="K19" s="622"/>
      <c r="L19" s="622"/>
      <c r="M19" s="622"/>
      <c r="N19" s="622"/>
      <c r="O19" s="623"/>
      <c r="P19" s="624" t="s">
        <v>420</v>
      </c>
      <c r="Q19" s="625"/>
      <c r="R19" s="625"/>
      <c r="S19" s="624" t="s">
        <v>485</v>
      </c>
      <c r="T19" s="625"/>
      <c r="U19" s="626"/>
      <c r="V19" s="625" t="s">
        <v>486</v>
      </c>
      <c r="W19" s="625"/>
      <c r="X19" s="143"/>
      <c r="Y19" s="151"/>
      <c r="Z19" s="147"/>
      <c r="AA19" s="147"/>
      <c r="AB19" s="147"/>
      <c r="AC19" s="147"/>
    </row>
    <row r="20" spans="1:29" s="148" customFormat="1" ht="18" customHeight="1">
      <c r="A20" s="648" t="s">
        <v>422</v>
      </c>
      <c r="B20" s="649"/>
      <c r="C20" s="649"/>
      <c r="D20" s="649"/>
      <c r="E20" s="649"/>
      <c r="F20" s="649"/>
      <c r="G20" s="649"/>
      <c r="H20" s="649"/>
      <c r="I20" s="649"/>
      <c r="J20" s="649"/>
      <c r="K20" s="649"/>
      <c r="L20" s="649"/>
      <c r="M20" s="649"/>
      <c r="N20" s="649"/>
      <c r="O20" s="650"/>
      <c r="P20" s="654" t="s">
        <v>94</v>
      </c>
      <c r="Q20" s="655"/>
      <c r="R20" s="655"/>
      <c r="S20" s="656" t="s">
        <v>423</v>
      </c>
      <c r="T20" s="655"/>
      <c r="U20" s="655"/>
      <c r="V20" s="655"/>
      <c r="W20" s="655"/>
      <c r="X20" s="655"/>
      <c r="Y20" s="657"/>
      <c r="Z20" s="147"/>
      <c r="AA20" s="147"/>
      <c r="AB20" s="147"/>
      <c r="AC20" s="147"/>
    </row>
    <row r="21" spans="1:29" s="148" customFormat="1" ht="18" customHeight="1">
      <c r="A21" s="651"/>
      <c r="B21" s="652"/>
      <c r="C21" s="652"/>
      <c r="D21" s="652"/>
      <c r="E21" s="652"/>
      <c r="F21" s="652"/>
      <c r="G21" s="652"/>
      <c r="H21" s="652"/>
      <c r="I21" s="652"/>
      <c r="J21" s="652"/>
      <c r="K21" s="652"/>
      <c r="L21" s="652"/>
      <c r="M21" s="652"/>
      <c r="N21" s="652"/>
      <c r="O21" s="653"/>
      <c r="P21" s="658" t="s">
        <v>424</v>
      </c>
      <c r="Q21" s="565"/>
      <c r="R21" s="565"/>
      <c r="S21" s="565"/>
      <c r="T21" s="565"/>
      <c r="U21" s="565"/>
      <c r="V21" s="565"/>
      <c r="W21" s="565"/>
      <c r="X21" s="565"/>
      <c r="Y21" s="566"/>
      <c r="Z21" s="147"/>
      <c r="AA21" s="147"/>
      <c r="AB21" s="147"/>
      <c r="AC21" s="147"/>
    </row>
    <row r="22" spans="1:29" s="148" customFormat="1" ht="18" customHeight="1">
      <c r="A22" s="599" t="s">
        <v>425</v>
      </c>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6"/>
      <c r="Z22" s="147"/>
      <c r="AA22" s="147"/>
      <c r="AB22" s="147"/>
      <c r="AC22" s="147"/>
    </row>
    <row r="23" spans="1:29" s="148" customFormat="1" ht="12.75" customHeight="1">
      <c r="A23" s="659" t="s">
        <v>426</v>
      </c>
      <c r="B23" s="660"/>
      <c r="C23" s="660"/>
      <c r="D23" s="660"/>
      <c r="E23" s="660"/>
      <c r="F23" s="661"/>
      <c r="G23" s="665" t="s">
        <v>427</v>
      </c>
      <c r="H23" s="666"/>
      <c r="I23" s="667"/>
      <c r="J23" s="671" t="s">
        <v>428</v>
      </c>
      <c r="K23" s="672"/>
      <c r="L23" s="672"/>
      <c r="M23" s="673"/>
      <c r="N23" s="671" t="s">
        <v>429</v>
      </c>
      <c r="O23" s="672"/>
      <c r="P23" s="673"/>
      <c r="Q23" s="671" t="s">
        <v>430</v>
      </c>
      <c r="R23" s="672"/>
      <c r="S23" s="672"/>
      <c r="T23" s="672"/>
      <c r="U23" s="672"/>
      <c r="V23" s="672"/>
      <c r="W23" s="672"/>
      <c r="X23" s="672"/>
      <c r="Y23" s="677"/>
      <c r="Z23" s="147"/>
      <c r="AA23" s="147"/>
      <c r="AB23" s="147"/>
      <c r="AC23" s="147"/>
    </row>
    <row r="24" spans="1:29" s="148" customFormat="1">
      <c r="A24" s="662"/>
      <c r="B24" s="663"/>
      <c r="C24" s="663"/>
      <c r="D24" s="663"/>
      <c r="E24" s="663"/>
      <c r="F24" s="664"/>
      <c r="G24" s="668"/>
      <c r="H24" s="669"/>
      <c r="I24" s="670"/>
      <c r="J24" s="674"/>
      <c r="K24" s="675"/>
      <c r="L24" s="675"/>
      <c r="M24" s="676"/>
      <c r="N24" s="635" t="s">
        <v>95</v>
      </c>
      <c r="O24" s="636"/>
      <c r="P24" s="637"/>
      <c r="Q24" s="674"/>
      <c r="R24" s="675"/>
      <c r="S24" s="675"/>
      <c r="T24" s="675"/>
      <c r="U24" s="675"/>
      <c r="V24" s="675"/>
      <c r="W24" s="675"/>
      <c r="X24" s="675"/>
      <c r="Y24" s="678"/>
      <c r="Z24" s="147"/>
      <c r="AA24" s="147"/>
      <c r="AB24" s="147"/>
      <c r="AC24" s="147"/>
    </row>
    <row r="25" spans="1:29" s="148" customFormat="1" ht="15" customHeight="1">
      <c r="A25" s="638"/>
      <c r="B25" s="639"/>
      <c r="C25" s="639"/>
      <c r="D25" s="639"/>
      <c r="E25" s="639"/>
      <c r="F25" s="640"/>
      <c r="G25" s="641"/>
      <c r="H25" s="642"/>
      <c r="I25" s="643"/>
      <c r="J25" s="644"/>
      <c r="K25" s="642"/>
      <c r="L25" s="642"/>
      <c r="M25" s="643"/>
      <c r="N25" s="152" t="s">
        <v>431</v>
      </c>
      <c r="O25" s="645" t="s">
        <v>432</v>
      </c>
      <c r="P25" s="643"/>
      <c r="Q25" s="646"/>
      <c r="R25" s="642"/>
      <c r="S25" s="642"/>
      <c r="T25" s="642"/>
      <c r="U25" s="642"/>
      <c r="V25" s="642"/>
      <c r="W25" s="642"/>
      <c r="X25" s="642"/>
      <c r="Y25" s="647"/>
      <c r="Z25" s="147"/>
      <c r="AA25" s="147"/>
      <c r="AB25" s="147"/>
      <c r="AC25" s="147"/>
    </row>
    <row r="26" spans="1:29" s="148" customFormat="1" ht="15" customHeight="1">
      <c r="A26" s="679" t="s">
        <v>357</v>
      </c>
      <c r="B26" s="680"/>
      <c r="C26" s="680"/>
      <c r="D26" s="680"/>
      <c r="E26" s="680"/>
      <c r="F26" s="681"/>
      <c r="G26" s="641"/>
      <c r="H26" s="642"/>
      <c r="I26" s="643"/>
      <c r="J26" s="644"/>
      <c r="K26" s="642"/>
      <c r="L26" s="642"/>
      <c r="M26" s="643"/>
      <c r="N26" s="152" t="s">
        <v>431</v>
      </c>
      <c r="O26" s="645" t="s">
        <v>432</v>
      </c>
      <c r="P26" s="643"/>
      <c r="Q26" s="646"/>
      <c r="R26" s="642"/>
      <c r="S26" s="642"/>
      <c r="T26" s="642"/>
      <c r="U26" s="642"/>
      <c r="V26" s="642"/>
      <c r="W26" s="642"/>
      <c r="X26" s="642"/>
      <c r="Y26" s="647"/>
      <c r="Z26" s="147"/>
      <c r="AA26" s="147"/>
      <c r="AB26" s="147"/>
      <c r="AC26" s="147"/>
    </row>
    <row r="27" spans="1:29" s="148" customFormat="1" ht="15" customHeight="1">
      <c r="A27" s="682"/>
      <c r="B27" s="642"/>
      <c r="C27" s="642"/>
      <c r="D27" s="642"/>
      <c r="E27" s="642"/>
      <c r="F27" s="643"/>
      <c r="G27" s="641"/>
      <c r="H27" s="642"/>
      <c r="I27" s="643"/>
      <c r="J27" s="644"/>
      <c r="K27" s="642"/>
      <c r="L27" s="642"/>
      <c r="M27" s="643"/>
      <c r="N27" s="152" t="s">
        <v>431</v>
      </c>
      <c r="O27" s="645" t="s">
        <v>432</v>
      </c>
      <c r="P27" s="643"/>
      <c r="Q27" s="646"/>
      <c r="R27" s="642"/>
      <c r="S27" s="642"/>
      <c r="T27" s="642"/>
      <c r="U27" s="642"/>
      <c r="V27" s="642"/>
      <c r="W27" s="642"/>
      <c r="X27" s="642"/>
      <c r="Y27" s="647"/>
      <c r="Z27" s="147"/>
      <c r="AA27" s="147"/>
      <c r="AB27" s="147"/>
      <c r="AC27" s="147"/>
    </row>
    <row r="28" spans="1:29" s="148" customFormat="1" ht="15" customHeight="1">
      <c r="A28" s="679" t="s">
        <v>467</v>
      </c>
      <c r="B28" s="680"/>
      <c r="C28" s="680"/>
      <c r="D28" s="680"/>
      <c r="E28" s="680"/>
      <c r="F28" s="681"/>
      <c r="G28" s="683"/>
      <c r="H28" s="642"/>
      <c r="I28" s="643"/>
      <c r="J28" s="684"/>
      <c r="K28" s="642"/>
      <c r="L28" s="642"/>
      <c r="M28" s="643"/>
      <c r="N28" s="152" t="s">
        <v>431</v>
      </c>
      <c r="O28" s="645" t="s">
        <v>432</v>
      </c>
      <c r="P28" s="643"/>
      <c r="Q28" s="683"/>
      <c r="R28" s="642"/>
      <c r="S28" s="642"/>
      <c r="T28" s="642"/>
      <c r="U28" s="642"/>
      <c r="V28" s="642"/>
      <c r="W28" s="642"/>
      <c r="X28" s="642"/>
      <c r="Y28" s="647"/>
      <c r="Z28" s="147"/>
      <c r="AA28" s="147"/>
      <c r="AB28" s="147"/>
      <c r="AC28" s="147"/>
    </row>
    <row r="29" spans="1:29" s="148" customFormat="1" ht="15" customHeight="1">
      <c r="A29" s="682"/>
      <c r="B29" s="642"/>
      <c r="C29" s="642"/>
      <c r="D29" s="642"/>
      <c r="E29" s="642"/>
      <c r="F29" s="643"/>
      <c r="G29" s="641"/>
      <c r="H29" s="642"/>
      <c r="I29" s="643"/>
      <c r="J29" s="644"/>
      <c r="K29" s="642"/>
      <c r="L29" s="642"/>
      <c r="M29" s="643"/>
      <c r="N29" s="152" t="s">
        <v>431</v>
      </c>
      <c r="O29" s="645" t="s">
        <v>432</v>
      </c>
      <c r="P29" s="643"/>
      <c r="Q29" s="646"/>
      <c r="R29" s="642"/>
      <c r="S29" s="642"/>
      <c r="T29" s="642"/>
      <c r="U29" s="642"/>
      <c r="V29" s="642"/>
      <c r="W29" s="642"/>
      <c r="X29" s="642"/>
      <c r="Y29" s="647"/>
      <c r="Z29" s="147"/>
      <c r="AA29" s="147"/>
      <c r="AB29" s="147"/>
      <c r="AC29" s="147"/>
    </row>
    <row r="30" spans="1:29" s="148" customFormat="1" ht="15" customHeight="1">
      <c r="A30" s="685"/>
      <c r="B30" s="642"/>
      <c r="C30" s="642"/>
      <c r="D30" s="642"/>
      <c r="E30" s="642"/>
      <c r="F30" s="643"/>
      <c r="G30" s="683"/>
      <c r="H30" s="642"/>
      <c r="I30" s="643"/>
      <c r="J30" s="684"/>
      <c r="K30" s="642"/>
      <c r="L30" s="642"/>
      <c r="M30" s="643"/>
      <c r="N30" s="152" t="s">
        <v>431</v>
      </c>
      <c r="O30" s="645" t="s">
        <v>432</v>
      </c>
      <c r="P30" s="643"/>
      <c r="Q30" s="683"/>
      <c r="R30" s="642"/>
      <c r="S30" s="642"/>
      <c r="T30" s="642"/>
      <c r="U30" s="642"/>
      <c r="V30" s="642"/>
      <c r="W30" s="642"/>
      <c r="X30" s="642"/>
      <c r="Y30" s="647"/>
      <c r="Z30" s="147"/>
      <c r="AA30" s="147"/>
      <c r="AB30" s="147"/>
      <c r="AC30" s="147"/>
    </row>
    <row r="31" spans="1:29" s="148" customFormat="1" ht="15" customHeight="1">
      <c r="A31" s="685"/>
      <c r="B31" s="642"/>
      <c r="C31" s="642"/>
      <c r="D31" s="642"/>
      <c r="E31" s="642"/>
      <c r="F31" s="643"/>
      <c r="G31" s="683"/>
      <c r="H31" s="642"/>
      <c r="I31" s="643"/>
      <c r="J31" s="684"/>
      <c r="K31" s="642"/>
      <c r="L31" s="642"/>
      <c r="M31" s="643"/>
      <c r="N31" s="152" t="s">
        <v>431</v>
      </c>
      <c r="O31" s="645" t="s">
        <v>432</v>
      </c>
      <c r="P31" s="643"/>
      <c r="Q31" s="683"/>
      <c r="R31" s="642"/>
      <c r="S31" s="642"/>
      <c r="T31" s="642"/>
      <c r="U31" s="642"/>
      <c r="V31" s="642"/>
      <c r="W31" s="642"/>
      <c r="X31" s="642"/>
      <c r="Y31" s="647"/>
      <c r="Z31" s="147"/>
      <c r="AA31" s="147"/>
      <c r="AB31" s="147"/>
      <c r="AC31" s="147"/>
    </row>
    <row r="32" spans="1:29" s="148" customFormat="1" ht="15" customHeight="1">
      <c r="A32" s="685"/>
      <c r="B32" s="642"/>
      <c r="C32" s="642"/>
      <c r="D32" s="642"/>
      <c r="E32" s="642"/>
      <c r="F32" s="643"/>
      <c r="G32" s="683"/>
      <c r="H32" s="642"/>
      <c r="I32" s="643"/>
      <c r="J32" s="684"/>
      <c r="K32" s="642"/>
      <c r="L32" s="642"/>
      <c r="M32" s="643"/>
      <c r="N32" s="152" t="s">
        <v>431</v>
      </c>
      <c r="O32" s="645" t="s">
        <v>432</v>
      </c>
      <c r="P32" s="643"/>
      <c r="Q32" s="683"/>
      <c r="R32" s="642"/>
      <c r="S32" s="642"/>
      <c r="T32" s="642"/>
      <c r="U32" s="642"/>
      <c r="V32" s="642"/>
      <c r="W32" s="642"/>
      <c r="X32" s="642"/>
      <c r="Y32" s="647"/>
      <c r="Z32" s="147"/>
      <c r="AA32" s="147"/>
      <c r="AB32" s="147"/>
      <c r="AC32" s="147"/>
    </row>
    <row r="33" spans="1:29" s="148" customFormat="1" ht="15" customHeight="1">
      <c r="A33" s="685"/>
      <c r="B33" s="642"/>
      <c r="C33" s="642"/>
      <c r="D33" s="642"/>
      <c r="E33" s="642"/>
      <c r="F33" s="643"/>
      <c r="G33" s="683"/>
      <c r="H33" s="642"/>
      <c r="I33" s="643"/>
      <c r="J33" s="684"/>
      <c r="K33" s="642"/>
      <c r="L33" s="642"/>
      <c r="M33" s="643"/>
      <c r="N33" s="152" t="s">
        <v>431</v>
      </c>
      <c r="O33" s="645" t="s">
        <v>432</v>
      </c>
      <c r="P33" s="643"/>
      <c r="Q33" s="683"/>
      <c r="R33" s="642"/>
      <c r="S33" s="642"/>
      <c r="T33" s="642"/>
      <c r="U33" s="642"/>
      <c r="V33" s="642"/>
      <c r="W33" s="642"/>
      <c r="X33" s="642"/>
      <c r="Y33" s="647"/>
      <c r="Z33" s="147"/>
      <c r="AA33" s="147"/>
      <c r="AB33" s="147"/>
      <c r="AC33" s="147"/>
    </row>
    <row r="34" spans="1:29" s="148" customFormat="1" ht="15" customHeight="1">
      <c r="A34" s="685"/>
      <c r="B34" s="642"/>
      <c r="C34" s="642"/>
      <c r="D34" s="642"/>
      <c r="E34" s="642"/>
      <c r="F34" s="643"/>
      <c r="G34" s="683"/>
      <c r="H34" s="642"/>
      <c r="I34" s="643"/>
      <c r="J34" s="684"/>
      <c r="K34" s="642"/>
      <c r="L34" s="642"/>
      <c r="M34" s="643"/>
      <c r="N34" s="153" t="s">
        <v>431</v>
      </c>
      <c r="O34" s="645" t="s">
        <v>432</v>
      </c>
      <c r="P34" s="643"/>
      <c r="Q34" s="683"/>
      <c r="R34" s="642"/>
      <c r="S34" s="642"/>
      <c r="T34" s="642"/>
      <c r="U34" s="642"/>
      <c r="V34" s="642"/>
      <c r="W34" s="642"/>
      <c r="X34" s="642"/>
      <c r="Y34" s="647"/>
      <c r="Z34" s="147"/>
      <c r="AA34" s="147"/>
      <c r="AB34" s="147"/>
      <c r="AC34" s="147"/>
    </row>
    <row r="35" spans="1:29" s="148" customFormat="1" ht="15" customHeight="1">
      <c r="A35" s="695"/>
      <c r="B35" s="642"/>
      <c r="C35" s="642"/>
      <c r="D35" s="642"/>
      <c r="E35" s="642"/>
      <c r="F35" s="643"/>
      <c r="G35" s="641"/>
      <c r="H35" s="642"/>
      <c r="I35" s="643"/>
      <c r="J35" s="644"/>
      <c r="K35" s="642"/>
      <c r="L35" s="642"/>
      <c r="M35" s="642"/>
      <c r="N35" s="696"/>
      <c r="O35" s="696"/>
      <c r="P35" s="696"/>
      <c r="Q35" s="696"/>
      <c r="R35" s="696"/>
      <c r="S35" s="696"/>
      <c r="T35" s="696"/>
      <c r="U35" s="696"/>
      <c r="V35" s="642"/>
      <c r="W35" s="642"/>
      <c r="X35" s="642"/>
      <c r="Y35" s="647"/>
      <c r="Z35" s="147"/>
      <c r="AA35" s="147"/>
      <c r="AB35" s="147"/>
      <c r="AC35" s="147"/>
    </row>
    <row r="36" spans="1:29" s="148" customFormat="1" ht="15.5">
      <c r="A36" s="599" t="s">
        <v>433</v>
      </c>
      <c r="B36" s="600"/>
      <c r="C36" s="600"/>
      <c r="D36" s="600"/>
      <c r="E36" s="600"/>
      <c r="F36" s="600"/>
      <c r="G36" s="600"/>
      <c r="H36" s="600"/>
      <c r="I36" s="600"/>
      <c r="J36" s="600"/>
      <c r="K36" s="600"/>
      <c r="L36" s="600"/>
      <c r="M36" s="600"/>
      <c r="N36" s="600"/>
      <c r="O36" s="600"/>
      <c r="P36" s="600"/>
      <c r="Q36" s="600"/>
      <c r="R36" s="600"/>
      <c r="S36" s="600"/>
      <c r="T36" s="600"/>
      <c r="U36" s="600"/>
      <c r="V36" s="600"/>
      <c r="W36" s="600"/>
      <c r="X36" s="600"/>
      <c r="Y36" s="606"/>
      <c r="Z36" s="147"/>
      <c r="AA36" s="147"/>
      <c r="AB36" s="147"/>
      <c r="AC36" s="147"/>
    </row>
    <row r="37" spans="1:29" ht="15.5">
      <c r="A37" s="686" t="s">
        <v>434</v>
      </c>
      <c r="B37" s="687"/>
      <c r="C37" s="688" t="s">
        <v>435</v>
      </c>
      <c r="D37" s="689"/>
      <c r="E37" s="687"/>
      <c r="F37" s="690"/>
      <c r="G37" s="691"/>
      <c r="H37" s="691"/>
      <c r="I37" s="692"/>
      <c r="J37" s="317"/>
      <c r="K37" s="693" t="s">
        <v>436</v>
      </c>
      <c r="L37" s="691"/>
      <c r="M37" s="691"/>
      <c r="N37" s="691"/>
      <c r="O37" s="691"/>
      <c r="P37" s="691"/>
      <c r="Q37" s="691"/>
      <c r="R37" s="691"/>
      <c r="S37" s="691"/>
      <c r="T37" s="691"/>
      <c r="U37" s="691"/>
      <c r="V37" s="692"/>
      <c r="W37" s="688" t="s">
        <v>437</v>
      </c>
      <c r="X37" s="689"/>
      <c r="Y37" s="694"/>
    </row>
    <row r="38" spans="1:29" ht="20.149999999999999" customHeight="1">
      <c r="A38" s="703" t="s">
        <v>438</v>
      </c>
      <c r="B38" s="705" t="s">
        <v>96</v>
      </c>
      <c r="C38" s="707" t="s">
        <v>438</v>
      </c>
      <c r="D38" s="708"/>
      <c r="E38" s="705" t="s">
        <v>96</v>
      </c>
      <c r="F38" s="710" t="s">
        <v>428</v>
      </c>
      <c r="G38" s="711"/>
      <c r="H38" s="711"/>
      <c r="I38" s="712"/>
      <c r="J38" s="318" t="s">
        <v>439</v>
      </c>
      <c r="K38" s="716" t="s">
        <v>440</v>
      </c>
      <c r="L38" s="717"/>
      <c r="M38" s="717"/>
      <c r="N38" s="717"/>
      <c r="O38" s="717"/>
      <c r="P38" s="717"/>
      <c r="Q38" s="717"/>
      <c r="R38" s="717"/>
      <c r="S38" s="717"/>
      <c r="T38" s="717"/>
      <c r="U38" s="717"/>
      <c r="V38" s="718"/>
      <c r="W38" s="707" t="s">
        <v>97</v>
      </c>
      <c r="X38" s="708"/>
      <c r="Y38" s="697" t="s">
        <v>441</v>
      </c>
    </row>
    <row r="39" spans="1:29" ht="20.149999999999999" customHeight="1">
      <c r="A39" s="704"/>
      <c r="B39" s="706"/>
      <c r="C39" s="617"/>
      <c r="D39" s="709"/>
      <c r="E39" s="706"/>
      <c r="F39" s="713"/>
      <c r="G39" s="714"/>
      <c r="H39" s="714"/>
      <c r="I39" s="715"/>
      <c r="J39" s="144" t="s">
        <v>98</v>
      </c>
      <c r="K39" s="719"/>
      <c r="L39" s="720"/>
      <c r="M39" s="720"/>
      <c r="N39" s="720"/>
      <c r="O39" s="720"/>
      <c r="P39" s="720"/>
      <c r="Q39" s="720"/>
      <c r="R39" s="720"/>
      <c r="S39" s="720"/>
      <c r="T39" s="720"/>
      <c r="U39" s="720"/>
      <c r="V39" s="721"/>
      <c r="W39" s="617"/>
      <c r="X39" s="709"/>
      <c r="Y39" s="698"/>
    </row>
    <row r="40" spans="1:29" ht="12.75" customHeight="1">
      <c r="A40" s="58"/>
      <c r="B40" s="46"/>
      <c r="C40" s="699"/>
      <c r="D40" s="700"/>
      <c r="E40" s="46"/>
      <c r="F40" s="699"/>
      <c r="G40" s="701"/>
      <c r="H40" s="701"/>
      <c r="I40" s="700"/>
      <c r="J40" s="47"/>
      <c r="K40" s="702"/>
      <c r="L40" s="701"/>
      <c r="M40" s="701"/>
      <c r="N40" s="701"/>
      <c r="O40" s="701"/>
      <c r="P40" s="701"/>
      <c r="Q40" s="701"/>
      <c r="R40" s="701"/>
      <c r="S40" s="701"/>
      <c r="T40" s="701"/>
      <c r="U40" s="701"/>
      <c r="V40" s="700"/>
      <c r="W40" s="702"/>
      <c r="X40" s="700"/>
      <c r="Y40" s="59"/>
    </row>
    <row r="41" spans="1:29" ht="13">
      <c r="A41" s="58"/>
      <c r="B41" s="46"/>
      <c r="C41" s="699"/>
      <c r="D41" s="700"/>
      <c r="E41" s="46"/>
      <c r="F41" s="699"/>
      <c r="G41" s="701"/>
      <c r="H41" s="701"/>
      <c r="I41" s="700"/>
      <c r="J41" s="47"/>
      <c r="K41" s="699"/>
      <c r="L41" s="701"/>
      <c r="M41" s="701"/>
      <c r="N41" s="701"/>
      <c r="O41" s="701"/>
      <c r="P41" s="701"/>
      <c r="Q41" s="701"/>
      <c r="R41" s="701"/>
      <c r="S41" s="701"/>
      <c r="T41" s="701"/>
      <c r="U41" s="701"/>
      <c r="V41" s="700"/>
      <c r="W41" s="699"/>
      <c r="X41" s="700"/>
      <c r="Y41" s="60"/>
    </row>
    <row r="42" spans="1:29" ht="13">
      <c r="A42" s="58"/>
      <c r="B42" s="46"/>
      <c r="C42" s="204"/>
      <c r="D42" s="205"/>
      <c r="E42" s="46"/>
      <c r="F42" s="204"/>
      <c r="G42" s="206"/>
      <c r="H42" s="206"/>
      <c r="I42" s="205"/>
      <c r="J42" s="47"/>
      <c r="K42" s="204"/>
      <c r="L42" s="206"/>
      <c r="M42" s="206"/>
      <c r="N42" s="206"/>
      <c r="O42" s="206"/>
      <c r="P42" s="206"/>
      <c r="Q42" s="206"/>
      <c r="R42" s="206"/>
      <c r="S42" s="206"/>
      <c r="T42" s="206"/>
      <c r="U42" s="206"/>
      <c r="V42" s="206"/>
      <c r="W42" s="204"/>
      <c r="X42" s="205"/>
      <c r="Y42" s="60"/>
    </row>
    <row r="43" spans="1:29" ht="13">
      <c r="A43" s="58"/>
      <c r="B43" s="46"/>
      <c r="C43" s="204"/>
      <c r="D43" s="205"/>
      <c r="E43" s="46"/>
      <c r="F43" s="204"/>
      <c r="G43" s="206"/>
      <c r="H43" s="206"/>
      <c r="I43" s="205"/>
      <c r="J43" s="47"/>
      <c r="K43" s="204"/>
      <c r="L43" s="206"/>
      <c r="M43" s="206"/>
      <c r="N43" s="206"/>
      <c r="O43" s="206"/>
      <c r="P43" s="206"/>
      <c r="Q43" s="206"/>
      <c r="R43" s="206"/>
      <c r="S43" s="206"/>
      <c r="T43" s="206"/>
      <c r="U43" s="206"/>
      <c r="V43" s="206"/>
      <c r="W43" s="204"/>
      <c r="X43" s="205"/>
      <c r="Y43" s="60"/>
    </row>
    <row r="44" spans="1:29" ht="13">
      <c r="A44" s="58"/>
      <c r="B44" s="46"/>
      <c r="C44" s="204"/>
      <c r="D44" s="205"/>
      <c r="E44" s="46"/>
      <c r="F44" s="204"/>
      <c r="G44" s="206"/>
      <c r="H44" s="206"/>
      <c r="I44" s="205"/>
      <c r="J44" s="47"/>
      <c r="K44" s="204"/>
      <c r="L44" s="206"/>
      <c r="M44" s="206"/>
      <c r="N44" s="206"/>
      <c r="O44" s="206"/>
      <c r="P44" s="206"/>
      <c r="Q44" s="206"/>
      <c r="R44" s="206"/>
      <c r="S44" s="206"/>
      <c r="T44" s="206"/>
      <c r="U44" s="206"/>
      <c r="V44" s="206"/>
      <c r="W44" s="204"/>
      <c r="X44" s="205"/>
      <c r="Y44" s="60"/>
    </row>
    <row r="45" spans="1:29" ht="13">
      <c r="A45" s="58"/>
      <c r="B45" s="46"/>
      <c r="C45" s="204"/>
      <c r="D45" s="205"/>
      <c r="E45" s="46"/>
      <c r="F45" s="204"/>
      <c r="G45" s="206"/>
      <c r="H45" s="206"/>
      <c r="I45" s="205"/>
      <c r="J45" s="47"/>
      <c r="K45" s="204"/>
      <c r="L45" s="206"/>
      <c r="M45" s="206"/>
      <c r="N45" s="206"/>
      <c r="O45" s="206"/>
      <c r="P45" s="206"/>
      <c r="Q45" s="206"/>
      <c r="R45" s="206"/>
      <c r="S45" s="206"/>
      <c r="T45" s="206"/>
      <c r="U45" s="206"/>
      <c r="V45" s="206"/>
      <c r="W45" s="204"/>
      <c r="X45" s="205"/>
      <c r="Y45" s="60"/>
    </row>
    <row r="46" spans="1:29" ht="13.5" customHeight="1">
      <c r="A46" s="58"/>
      <c r="B46" s="46"/>
      <c r="C46" s="699"/>
      <c r="D46" s="700"/>
      <c r="E46" s="46"/>
      <c r="F46" s="699"/>
      <c r="G46" s="701"/>
      <c r="H46" s="701"/>
      <c r="I46" s="700"/>
      <c r="J46" s="47"/>
      <c r="K46" s="722" t="s">
        <v>442</v>
      </c>
      <c r="L46" s="723"/>
      <c r="M46" s="723"/>
      <c r="N46" s="723"/>
      <c r="O46" s="723"/>
      <c r="P46" s="723"/>
      <c r="Q46" s="723"/>
      <c r="R46" s="723"/>
      <c r="S46" s="723"/>
      <c r="T46" s="723"/>
      <c r="U46" s="723"/>
      <c r="V46" s="723"/>
      <c r="W46" s="699"/>
      <c r="X46" s="700"/>
      <c r="Y46" s="60"/>
    </row>
    <row r="47" spans="1:29" ht="13.5" customHeight="1">
      <c r="A47" s="58"/>
      <c r="B47" s="46"/>
      <c r="C47" s="699"/>
      <c r="D47" s="700"/>
      <c r="E47" s="46"/>
      <c r="F47" s="699"/>
      <c r="G47" s="701"/>
      <c r="H47" s="701"/>
      <c r="I47" s="700"/>
      <c r="J47" s="47"/>
      <c r="K47" s="722" t="s">
        <v>443</v>
      </c>
      <c r="L47" s="723"/>
      <c r="M47" s="723"/>
      <c r="N47" s="723"/>
      <c r="O47" s="723"/>
      <c r="P47" s="723"/>
      <c r="Q47" s="723"/>
      <c r="R47" s="723"/>
      <c r="S47" s="723"/>
      <c r="T47" s="723"/>
      <c r="U47" s="723"/>
      <c r="V47" s="723"/>
      <c r="W47" s="699"/>
      <c r="X47" s="700"/>
      <c r="Y47" s="60"/>
    </row>
    <row r="48" spans="1:29" ht="13.5" customHeight="1">
      <c r="A48" s="58"/>
      <c r="B48" s="46"/>
      <c r="C48" s="204"/>
      <c r="D48" s="205"/>
      <c r="E48" s="46"/>
      <c r="F48" s="204"/>
      <c r="G48" s="206"/>
      <c r="H48" s="206"/>
      <c r="I48" s="205"/>
      <c r="J48" s="47"/>
      <c r="K48" s="145"/>
      <c r="L48" s="146"/>
      <c r="M48" s="146"/>
      <c r="N48" s="146"/>
      <c r="O48" s="146"/>
      <c r="P48" s="146"/>
      <c r="Q48" s="146"/>
      <c r="R48" s="146"/>
      <c r="S48" s="146"/>
      <c r="T48" s="146"/>
      <c r="U48" s="146"/>
      <c r="V48" s="146"/>
      <c r="W48" s="204"/>
      <c r="X48" s="205"/>
      <c r="Y48" s="60"/>
    </row>
    <row r="49" spans="1:25" ht="13">
      <c r="A49" s="58"/>
      <c r="B49" s="46"/>
      <c r="C49" s="699"/>
      <c r="D49" s="700"/>
      <c r="E49" s="46"/>
      <c r="F49" s="699"/>
      <c r="G49" s="701"/>
      <c r="H49" s="701"/>
      <c r="I49" s="700"/>
      <c r="J49" s="47"/>
      <c r="K49" s="699"/>
      <c r="L49" s="701"/>
      <c r="M49" s="701"/>
      <c r="N49" s="701"/>
      <c r="O49" s="701"/>
      <c r="P49" s="701"/>
      <c r="Q49" s="701"/>
      <c r="R49" s="701"/>
      <c r="S49" s="701"/>
      <c r="T49" s="701"/>
      <c r="U49" s="701"/>
      <c r="V49" s="700"/>
      <c r="W49" s="699"/>
      <c r="X49" s="700"/>
      <c r="Y49" s="60"/>
    </row>
    <row r="50" spans="1:25" ht="13">
      <c r="A50" s="58"/>
      <c r="B50" s="48"/>
      <c r="C50" s="699"/>
      <c r="D50" s="700"/>
      <c r="E50" s="48"/>
      <c r="F50" s="699"/>
      <c r="G50" s="701"/>
      <c r="H50" s="701"/>
      <c r="I50" s="700"/>
      <c r="J50" s="45"/>
      <c r="K50" s="699"/>
      <c r="L50" s="701"/>
      <c r="M50" s="701"/>
      <c r="N50" s="701"/>
      <c r="O50" s="701"/>
      <c r="P50" s="701"/>
      <c r="Q50" s="701"/>
      <c r="R50" s="701"/>
      <c r="S50" s="701"/>
      <c r="T50" s="701"/>
      <c r="U50" s="701"/>
      <c r="V50" s="700"/>
      <c r="W50" s="699"/>
      <c r="X50" s="700"/>
      <c r="Y50" s="61"/>
    </row>
    <row r="51" spans="1:25" ht="16" thickBot="1">
      <c r="A51" s="62"/>
      <c r="B51" s="56"/>
      <c r="C51" s="724"/>
      <c r="D51" s="725"/>
      <c r="E51" s="56"/>
      <c r="F51" s="724"/>
      <c r="G51" s="726"/>
      <c r="H51" s="726"/>
      <c r="I51" s="725"/>
      <c r="J51" s="57"/>
      <c r="K51" s="727" t="s">
        <v>444</v>
      </c>
      <c r="L51" s="728"/>
      <c r="M51" s="728"/>
      <c r="N51" s="728"/>
      <c r="O51" s="728"/>
      <c r="P51" s="728"/>
      <c r="Q51" s="728"/>
      <c r="R51" s="728"/>
      <c r="S51" s="728"/>
      <c r="T51" s="728"/>
      <c r="U51" s="728"/>
      <c r="V51" s="729"/>
      <c r="W51" s="730"/>
      <c r="X51" s="725"/>
      <c r="Y51" s="63"/>
    </row>
    <row r="52" spans="1:25" ht="13.5" customHeight="1">
      <c r="A52" s="753" t="s">
        <v>445</v>
      </c>
      <c r="B52" s="754"/>
      <c r="C52" s="754"/>
      <c r="D52" s="754"/>
      <c r="E52" s="754"/>
      <c r="F52" s="754"/>
      <c r="G52" s="754"/>
      <c r="H52" s="754"/>
      <c r="I52" s="754"/>
      <c r="J52" s="754"/>
      <c r="K52" s="754"/>
      <c r="L52" s="754"/>
      <c r="M52" s="754"/>
      <c r="N52" s="754"/>
      <c r="O52" s="755"/>
      <c r="P52" s="760" t="s">
        <v>446</v>
      </c>
      <c r="Q52" s="761"/>
      <c r="R52" s="761"/>
      <c r="S52" s="761"/>
      <c r="T52" s="761"/>
      <c r="U52" s="761"/>
      <c r="V52" s="761"/>
      <c r="W52" s="761"/>
      <c r="X52" s="761"/>
      <c r="Y52" s="762"/>
    </row>
    <row r="53" spans="1:25">
      <c r="A53" s="756"/>
      <c r="B53" s="744"/>
      <c r="C53" s="744"/>
      <c r="D53" s="744"/>
      <c r="E53" s="744"/>
      <c r="F53" s="744"/>
      <c r="G53" s="744"/>
      <c r="H53" s="744"/>
      <c r="I53" s="744"/>
      <c r="J53" s="744"/>
      <c r="K53" s="744"/>
      <c r="L53" s="744"/>
      <c r="M53" s="744"/>
      <c r="N53" s="744"/>
      <c r="O53" s="745"/>
      <c r="Y53" s="140"/>
    </row>
    <row r="54" spans="1:25" ht="14">
      <c r="A54" s="756"/>
      <c r="B54" s="744"/>
      <c r="C54" s="744"/>
      <c r="D54" s="744"/>
      <c r="E54" s="744"/>
      <c r="F54" s="744"/>
      <c r="G54" s="744"/>
      <c r="H54" s="744"/>
      <c r="I54" s="744"/>
      <c r="J54" s="744"/>
      <c r="K54" s="744"/>
      <c r="L54" s="744"/>
      <c r="M54" s="744"/>
      <c r="N54" s="744"/>
      <c r="O54" s="745"/>
      <c r="P54" s="763" t="s">
        <v>447</v>
      </c>
      <c r="Q54" s="735"/>
      <c r="R54" s="735"/>
      <c r="S54" s="735"/>
      <c r="T54" s="735"/>
      <c r="U54" s="735"/>
      <c r="V54" s="735"/>
      <c r="W54" s="735"/>
      <c r="X54" s="735"/>
      <c r="Y54" s="764"/>
    </row>
    <row r="55" spans="1:25" ht="14">
      <c r="A55" s="756"/>
      <c r="B55" s="744"/>
      <c r="C55" s="744"/>
      <c r="D55" s="744"/>
      <c r="E55" s="744"/>
      <c r="F55" s="744"/>
      <c r="G55" s="744"/>
      <c r="H55" s="744"/>
      <c r="I55" s="744"/>
      <c r="J55" s="744"/>
      <c r="K55" s="744"/>
      <c r="L55" s="744"/>
      <c r="M55" s="744"/>
      <c r="N55" s="744"/>
      <c r="O55" s="745"/>
      <c r="P55" s="763" t="s">
        <v>448</v>
      </c>
      <c r="Q55" s="735"/>
      <c r="R55" s="735"/>
      <c r="S55" s="735"/>
      <c r="T55" s="735"/>
      <c r="U55" s="735"/>
      <c r="V55" s="735"/>
      <c r="W55" s="735"/>
      <c r="X55" s="735"/>
      <c r="Y55" s="764"/>
    </row>
    <row r="56" spans="1:25" ht="14.5" thickBot="1">
      <c r="A56" s="757"/>
      <c r="B56" s="758"/>
      <c r="C56" s="758"/>
      <c r="D56" s="758"/>
      <c r="E56" s="758"/>
      <c r="F56" s="758"/>
      <c r="G56" s="758"/>
      <c r="H56" s="758"/>
      <c r="I56" s="758"/>
      <c r="J56" s="758"/>
      <c r="K56" s="758"/>
      <c r="L56" s="758"/>
      <c r="M56" s="758"/>
      <c r="N56" s="758"/>
      <c r="O56" s="759"/>
      <c r="P56" s="765"/>
      <c r="Q56" s="766"/>
      <c r="R56" s="766"/>
      <c r="S56" s="766"/>
      <c r="T56" s="766"/>
      <c r="U56" s="766"/>
      <c r="V56" s="766"/>
      <c r="W56" s="766"/>
      <c r="X56" s="766"/>
      <c r="Y56" s="767"/>
    </row>
    <row r="57" spans="1:25" ht="15.5">
      <c r="A57" s="768" t="s">
        <v>449</v>
      </c>
      <c r="B57" s="769"/>
      <c r="C57" s="769"/>
      <c r="D57" s="769"/>
      <c r="E57" s="769"/>
      <c r="F57" s="769"/>
      <c r="G57" s="769"/>
      <c r="H57" s="769"/>
      <c r="I57" s="769"/>
      <c r="J57" s="769"/>
      <c r="K57" s="769"/>
      <c r="L57" s="769"/>
      <c r="M57" s="769"/>
      <c r="N57" s="769"/>
      <c r="O57" s="769"/>
      <c r="P57" s="769"/>
      <c r="Q57" s="769"/>
      <c r="R57" s="769"/>
      <c r="S57" s="769"/>
      <c r="T57" s="769"/>
      <c r="U57" s="769"/>
      <c r="V57" s="769"/>
      <c r="W57" s="769"/>
      <c r="X57" s="769"/>
      <c r="Y57" s="770"/>
    </row>
    <row r="58" spans="1:25" ht="12.75" customHeight="1">
      <c r="A58" s="731" t="s">
        <v>450</v>
      </c>
      <c r="B58" s="732"/>
      <c r="C58" s="732"/>
      <c r="D58" s="732"/>
      <c r="E58" s="732"/>
      <c r="F58" s="732"/>
      <c r="G58" s="732"/>
      <c r="H58" s="732"/>
      <c r="I58" s="732"/>
      <c r="J58" s="732"/>
      <c r="K58" s="732"/>
      <c r="L58" s="732"/>
      <c r="M58" s="732"/>
      <c r="N58" s="732"/>
      <c r="O58" s="733"/>
      <c r="P58" s="740" t="s">
        <v>451</v>
      </c>
      <c r="Q58" s="741"/>
      <c r="R58" s="741"/>
      <c r="S58" s="741"/>
      <c r="T58" s="741"/>
      <c r="U58" s="741"/>
      <c r="V58" s="741"/>
      <c r="W58" s="741"/>
      <c r="X58" s="741"/>
      <c r="Y58" s="742"/>
    </row>
    <row r="59" spans="1:25" ht="12.75" customHeight="1">
      <c r="A59" s="734"/>
      <c r="B59" s="735"/>
      <c r="C59" s="735"/>
      <c r="D59" s="735"/>
      <c r="E59" s="735"/>
      <c r="F59" s="735"/>
      <c r="G59" s="735"/>
      <c r="H59" s="735"/>
      <c r="I59" s="735"/>
      <c r="J59" s="735"/>
      <c r="K59" s="735"/>
      <c r="L59" s="735"/>
      <c r="M59" s="735"/>
      <c r="N59" s="735"/>
      <c r="O59" s="736"/>
      <c r="P59" s="743"/>
      <c r="Q59" s="744"/>
      <c r="R59" s="744"/>
      <c r="S59" s="744"/>
      <c r="T59" s="744"/>
      <c r="U59" s="744"/>
      <c r="V59" s="744"/>
      <c r="W59" s="744"/>
      <c r="X59" s="744"/>
      <c r="Y59" s="745"/>
    </row>
    <row r="60" spans="1:25" ht="12.75" customHeight="1">
      <c r="A60" s="734"/>
      <c r="B60" s="735"/>
      <c r="C60" s="735"/>
      <c r="D60" s="735"/>
      <c r="E60" s="735"/>
      <c r="F60" s="735"/>
      <c r="G60" s="735"/>
      <c r="H60" s="735"/>
      <c r="I60" s="735"/>
      <c r="J60" s="735"/>
      <c r="K60" s="735"/>
      <c r="L60" s="735"/>
      <c r="M60" s="735"/>
      <c r="N60" s="735"/>
      <c r="O60" s="736"/>
      <c r="P60" s="743"/>
      <c r="Q60" s="744"/>
      <c r="R60" s="744"/>
      <c r="S60" s="744"/>
      <c r="T60" s="744"/>
      <c r="U60" s="744"/>
      <c r="V60" s="744"/>
      <c r="W60" s="744"/>
      <c r="X60" s="744"/>
      <c r="Y60" s="745"/>
    </row>
    <row r="61" spans="1:25" ht="12.75" customHeight="1">
      <c r="A61" s="734"/>
      <c r="B61" s="735"/>
      <c r="C61" s="735"/>
      <c r="D61" s="735"/>
      <c r="E61" s="735"/>
      <c r="F61" s="735"/>
      <c r="G61" s="735"/>
      <c r="H61" s="735"/>
      <c r="I61" s="735"/>
      <c r="J61" s="735"/>
      <c r="K61" s="735"/>
      <c r="L61" s="735"/>
      <c r="M61" s="735"/>
      <c r="N61" s="735"/>
      <c r="O61" s="736"/>
      <c r="P61" s="746" t="s">
        <v>452</v>
      </c>
      <c r="Q61" s="747"/>
      <c r="R61" s="747"/>
      <c r="S61" s="202"/>
      <c r="T61" s="202"/>
      <c r="U61" s="202"/>
      <c r="V61" s="202"/>
      <c r="W61" s="202"/>
      <c r="X61" s="202"/>
      <c r="Y61" s="203"/>
    </row>
    <row r="62" spans="1:25">
      <c r="A62" s="737"/>
      <c r="B62" s="738"/>
      <c r="C62" s="738"/>
      <c r="D62" s="738"/>
      <c r="E62" s="738"/>
      <c r="F62" s="738"/>
      <c r="G62" s="738"/>
      <c r="H62" s="738"/>
      <c r="I62" s="738"/>
      <c r="J62" s="738"/>
      <c r="K62" s="738"/>
      <c r="L62" s="738"/>
      <c r="M62" s="738"/>
      <c r="N62" s="738"/>
      <c r="O62" s="739"/>
      <c r="Y62" s="141"/>
    </row>
    <row r="63" spans="1:25" ht="14">
      <c r="A63" s="748" t="s">
        <v>453</v>
      </c>
      <c r="B63" s="732"/>
      <c r="C63" s="732"/>
      <c r="D63" s="732"/>
      <c r="E63" s="732"/>
      <c r="F63" s="732"/>
      <c r="G63" s="733"/>
      <c r="H63" s="749" t="s">
        <v>454</v>
      </c>
      <c r="I63" s="732"/>
      <c r="J63" s="732"/>
      <c r="K63" s="732"/>
      <c r="L63" s="750" t="s">
        <v>455</v>
      </c>
      <c r="M63" s="732"/>
      <c r="N63" s="732"/>
      <c r="O63" s="732"/>
      <c r="P63" s="732"/>
      <c r="Q63" s="733"/>
      <c r="R63" s="751" t="s">
        <v>456</v>
      </c>
      <c r="S63" s="732"/>
      <c r="T63" s="732"/>
      <c r="U63" s="732"/>
      <c r="V63" s="732"/>
      <c r="W63" s="732"/>
      <c r="X63" s="732"/>
      <c r="Y63" s="752"/>
    </row>
    <row r="64" spans="1:25" ht="27" customHeight="1">
      <c r="A64" s="756" t="s">
        <v>457</v>
      </c>
      <c r="B64" s="744"/>
      <c r="C64" s="744"/>
      <c r="D64" s="744"/>
      <c r="E64" s="744"/>
      <c r="F64" s="744"/>
      <c r="G64" s="771"/>
      <c r="H64" s="773" t="s">
        <v>458</v>
      </c>
      <c r="I64" s="735"/>
      <c r="J64" s="735"/>
      <c r="K64" s="735"/>
      <c r="L64" s="774" t="s">
        <v>458</v>
      </c>
      <c r="M64" s="735"/>
      <c r="N64" s="735"/>
      <c r="O64" s="735"/>
      <c r="P64" s="735"/>
      <c r="Q64" s="736"/>
      <c r="R64" s="775" t="s">
        <v>459</v>
      </c>
      <c r="S64" s="776"/>
      <c r="T64" s="776"/>
      <c r="U64" s="776"/>
      <c r="V64" s="776"/>
      <c r="W64" s="776"/>
      <c r="X64" s="776"/>
      <c r="Y64" s="777"/>
    </row>
    <row r="65" spans="1:25" ht="27" customHeight="1">
      <c r="A65" s="756"/>
      <c r="B65" s="744"/>
      <c r="C65" s="744"/>
      <c r="D65" s="744"/>
      <c r="E65" s="744"/>
      <c r="F65" s="744"/>
      <c r="G65" s="771"/>
      <c r="H65" s="773" t="s">
        <v>460</v>
      </c>
      <c r="I65" s="735"/>
      <c r="J65" s="735"/>
      <c r="K65" s="735"/>
      <c r="L65" s="774" t="s">
        <v>461</v>
      </c>
      <c r="M65" s="735"/>
      <c r="N65" s="735"/>
      <c r="O65" s="735"/>
      <c r="P65" s="735"/>
      <c r="Q65" s="736"/>
      <c r="R65" s="778"/>
      <c r="S65" s="779"/>
      <c r="T65" s="779"/>
      <c r="U65" s="779"/>
      <c r="V65" s="779"/>
      <c r="W65" s="779"/>
      <c r="X65" s="779"/>
      <c r="Y65" s="780"/>
    </row>
    <row r="66" spans="1:25" ht="31.5" customHeight="1" thickBot="1">
      <c r="A66" s="757"/>
      <c r="B66" s="758"/>
      <c r="C66" s="758"/>
      <c r="D66" s="758"/>
      <c r="E66" s="758"/>
      <c r="F66" s="758"/>
      <c r="G66" s="772"/>
      <c r="H66" s="781"/>
      <c r="I66" s="766"/>
      <c r="J66" s="766"/>
      <c r="K66" s="766"/>
      <c r="L66" s="782" t="s">
        <v>462</v>
      </c>
      <c r="M66" s="766"/>
      <c r="N66" s="766"/>
      <c r="O66" s="766"/>
      <c r="P66" s="766"/>
      <c r="Q66" s="783"/>
      <c r="R66" s="784" t="s">
        <v>463</v>
      </c>
      <c r="S66" s="766"/>
      <c r="T66" s="766"/>
      <c r="U66" s="766"/>
      <c r="V66" s="766"/>
      <c r="W66" s="766"/>
      <c r="X66" s="766"/>
      <c r="Y66" s="767"/>
    </row>
    <row r="67" spans="1:25">
      <c r="A67" s="49"/>
      <c r="B67" s="49"/>
      <c r="C67" s="49"/>
      <c r="D67" s="49"/>
      <c r="E67" s="49"/>
      <c r="F67" s="49"/>
      <c r="G67" s="49"/>
      <c r="H67" s="49"/>
      <c r="I67" s="49"/>
      <c r="J67" s="49"/>
      <c r="K67" s="49"/>
      <c r="L67" s="49"/>
      <c r="M67" s="49"/>
      <c r="N67" s="49"/>
      <c r="O67" s="49"/>
      <c r="P67" s="49"/>
      <c r="Q67" s="49"/>
      <c r="R67" s="49"/>
      <c r="S67" s="49"/>
      <c r="T67" s="49"/>
      <c r="U67" s="49"/>
      <c r="V67" s="49"/>
      <c r="W67" s="49"/>
      <c r="X67" s="49"/>
      <c r="Y67" s="49"/>
    </row>
    <row r="68" spans="1:25" ht="13">
      <c r="A68" s="50"/>
      <c r="B68" s="55"/>
      <c r="C68" s="55"/>
      <c r="D68" s="55"/>
      <c r="E68" s="55"/>
      <c r="F68" s="55"/>
      <c r="G68" s="55"/>
      <c r="H68" s="55"/>
      <c r="I68" s="55"/>
      <c r="J68" s="55"/>
      <c r="K68" s="55"/>
      <c r="L68" s="55"/>
      <c r="M68" s="55"/>
      <c r="N68" s="55"/>
      <c r="O68" s="55"/>
      <c r="P68" s="55"/>
      <c r="Q68" s="55"/>
      <c r="R68" s="55"/>
      <c r="S68" s="55"/>
      <c r="T68" s="55"/>
      <c r="U68" s="55"/>
      <c r="V68" s="55"/>
      <c r="W68" s="55"/>
      <c r="X68" s="55"/>
      <c r="Y68" s="55"/>
    </row>
    <row r="69" spans="1:25">
      <c r="A69" s="55"/>
      <c r="B69" s="55"/>
      <c r="C69" s="55"/>
      <c r="D69" s="55"/>
      <c r="E69" s="55"/>
      <c r="F69" s="55"/>
      <c r="G69" s="55"/>
      <c r="H69" s="55"/>
      <c r="I69" s="55"/>
      <c r="J69" s="55"/>
      <c r="K69" s="55"/>
      <c r="L69" s="55"/>
      <c r="M69" s="55"/>
      <c r="N69" s="55"/>
      <c r="O69" s="55"/>
      <c r="P69" s="55"/>
      <c r="Q69" s="55"/>
      <c r="R69" s="55"/>
      <c r="S69" s="55"/>
      <c r="T69" s="55"/>
      <c r="U69" s="55"/>
      <c r="V69" s="55"/>
      <c r="W69" s="55"/>
      <c r="X69" s="55"/>
      <c r="Y69" s="55"/>
    </row>
    <row r="70" spans="1:25">
      <c r="A70" s="55"/>
      <c r="B70" s="55"/>
      <c r="C70" s="55"/>
      <c r="D70" s="55"/>
      <c r="E70" s="55"/>
      <c r="F70" s="55"/>
      <c r="G70" s="55"/>
      <c r="H70" s="55"/>
      <c r="I70" s="55"/>
      <c r="J70" s="55"/>
      <c r="K70" s="55"/>
      <c r="L70" s="55"/>
      <c r="M70" s="55"/>
      <c r="N70" s="55"/>
      <c r="O70" s="55"/>
      <c r="P70" s="55"/>
      <c r="Q70" s="55"/>
      <c r="R70" s="55"/>
      <c r="S70" s="55"/>
      <c r="T70" s="55"/>
      <c r="U70" s="55"/>
      <c r="V70" s="55"/>
      <c r="W70" s="55"/>
      <c r="X70" s="55"/>
      <c r="Y70" s="55"/>
    </row>
    <row r="71" spans="1:25">
      <c r="A71" s="55"/>
      <c r="B71" s="55"/>
      <c r="C71" s="55"/>
      <c r="D71" s="55"/>
      <c r="E71" s="55"/>
      <c r="F71" s="55"/>
      <c r="G71" s="55"/>
      <c r="H71" s="55"/>
      <c r="I71" s="55"/>
      <c r="J71" s="55"/>
      <c r="K71" s="55"/>
      <c r="L71" s="55"/>
      <c r="M71" s="55"/>
      <c r="N71" s="55"/>
      <c r="O71" s="55"/>
      <c r="P71" s="55"/>
      <c r="Q71" s="55"/>
      <c r="R71" s="55"/>
      <c r="S71" s="55"/>
      <c r="T71" s="55"/>
      <c r="U71" s="55"/>
      <c r="V71" s="55"/>
      <c r="W71" s="55"/>
      <c r="X71" s="55"/>
      <c r="Y71" s="55"/>
    </row>
    <row r="72" spans="1:25" s="55" customFormat="1"/>
    <row r="73" spans="1:25" s="55" customFormat="1"/>
    <row r="74" spans="1:25" s="55" customFormat="1"/>
    <row r="75" spans="1:25" s="55" customFormat="1"/>
    <row r="76" spans="1:25" s="55" customFormat="1"/>
    <row r="77" spans="1:25" s="55" customFormat="1"/>
    <row r="78" spans="1:25" s="55" customFormat="1"/>
    <row r="79" spans="1:25" s="55" customFormat="1"/>
    <row r="80" spans="1:25" s="55" customFormat="1"/>
    <row r="81" s="55" customFormat="1"/>
    <row r="82" s="55" customFormat="1"/>
    <row r="83" s="55" customFormat="1"/>
    <row r="84" s="55" customFormat="1"/>
    <row r="85" s="55" customFormat="1"/>
    <row r="86" s="55" customFormat="1"/>
    <row r="87" s="55" customFormat="1"/>
  </sheetData>
  <sheetProtection algorithmName="SHA-512" hashValue="JEYzfUQw/XpBP0MBGouzK1d7hb+DvjeUpCFJbYhyF4wDwuWqa0B9F782V/c/ViA1vUjYpD+jIKBy27iiRkSZBg==" saltValue="MZ7q/TQQ0LOk9bCrcIVZ+Q==" spinCount="100000" sheet="1" objects="1" scenarios="1"/>
  <mergeCells count="173">
    <mergeCell ref="A64:G66"/>
    <mergeCell ref="H64:K64"/>
    <mergeCell ref="L64:Q64"/>
    <mergeCell ref="R64:Y65"/>
    <mergeCell ref="H65:K65"/>
    <mergeCell ref="L65:Q65"/>
    <mergeCell ref="H66:K66"/>
    <mergeCell ref="L66:Q66"/>
    <mergeCell ref="R66:Y66"/>
    <mergeCell ref="A58:O62"/>
    <mergeCell ref="P58:Y60"/>
    <mergeCell ref="P61:R61"/>
    <mergeCell ref="A63:G63"/>
    <mergeCell ref="H63:K63"/>
    <mergeCell ref="L63:Q63"/>
    <mergeCell ref="R63:Y63"/>
    <mergeCell ref="A52:O56"/>
    <mergeCell ref="P52:Y52"/>
    <mergeCell ref="P54:Y54"/>
    <mergeCell ref="P55:Y55"/>
    <mergeCell ref="P56:Y56"/>
    <mergeCell ref="A57:Y57"/>
    <mergeCell ref="C50:D50"/>
    <mergeCell ref="F50:I50"/>
    <mergeCell ref="K50:V50"/>
    <mergeCell ref="W50:X50"/>
    <mergeCell ref="C51:D51"/>
    <mergeCell ref="F51:I51"/>
    <mergeCell ref="K51:V51"/>
    <mergeCell ref="W51:X51"/>
    <mergeCell ref="C47:D47"/>
    <mergeCell ref="F47:I47"/>
    <mergeCell ref="K47:V47"/>
    <mergeCell ref="W47:X47"/>
    <mergeCell ref="C49:D49"/>
    <mergeCell ref="F49:I49"/>
    <mergeCell ref="K49:V49"/>
    <mergeCell ref="W49:X49"/>
    <mergeCell ref="C41:D41"/>
    <mergeCell ref="F41:I41"/>
    <mergeCell ref="K41:V41"/>
    <mergeCell ref="W41:X41"/>
    <mergeCell ref="C46:D46"/>
    <mergeCell ref="F46:I46"/>
    <mergeCell ref="K46:V46"/>
    <mergeCell ref="W46:X46"/>
    <mergeCell ref="W38:X39"/>
    <mergeCell ref="Y38:Y39"/>
    <mergeCell ref="C40:D40"/>
    <mergeCell ref="F40:I40"/>
    <mergeCell ref="K40:V40"/>
    <mergeCell ref="W40:X40"/>
    <mergeCell ref="A38:A39"/>
    <mergeCell ref="B38:B39"/>
    <mergeCell ref="C38:D39"/>
    <mergeCell ref="E38:E39"/>
    <mergeCell ref="F38:I39"/>
    <mergeCell ref="K38:V39"/>
    <mergeCell ref="A36:Y36"/>
    <mergeCell ref="A37:B37"/>
    <mergeCell ref="C37:E37"/>
    <mergeCell ref="F37:I37"/>
    <mergeCell ref="K37:V37"/>
    <mergeCell ref="W37:Y37"/>
    <mergeCell ref="A34:F34"/>
    <mergeCell ref="G34:I34"/>
    <mergeCell ref="J34:M34"/>
    <mergeCell ref="O34:P34"/>
    <mergeCell ref="Q34:Y34"/>
    <mergeCell ref="A35:F35"/>
    <mergeCell ref="G35:I35"/>
    <mergeCell ref="J35:M35"/>
    <mergeCell ref="N35:T35"/>
    <mergeCell ref="U35:Y35"/>
    <mergeCell ref="A32:F32"/>
    <mergeCell ref="G32:I32"/>
    <mergeCell ref="J32:M32"/>
    <mergeCell ref="O32:P32"/>
    <mergeCell ref="Q32:Y32"/>
    <mergeCell ref="A33:F33"/>
    <mergeCell ref="G33:I33"/>
    <mergeCell ref="J33:M33"/>
    <mergeCell ref="O33:P33"/>
    <mergeCell ref="Q33:Y33"/>
    <mergeCell ref="A30:F30"/>
    <mergeCell ref="G30:I30"/>
    <mergeCell ref="J30:M30"/>
    <mergeCell ref="O30:P30"/>
    <mergeCell ref="Q30:Y30"/>
    <mergeCell ref="A31:F31"/>
    <mergeCell ref="G31:I31"/>
    <mergeCell ref="J31:M31"/>
    <mergeCell ref="O31:P31"/>
    <mergeCell ref="Q31:Y31"/>
    <mergeCell ref="A28:F28"/>
    <mergeCell ref="G28:I28"/>
    <mergeCell ref="J28:M28"/>
    <mergeCell ref="O28:P28"/>
    <mergeCell ref="Q28:Y28"/>
    <mergeCell ref="A29:F29"/>
    <mergeCell ref="G29:I29"/>
    <mergeCell ref="J29:M29"/>
    <mergeCell ref="O29:P29"/>
    <mergeCell ref="Q29:Y29"/>
    <mergeCell ref="A26:F26"/>
    <mergeCell ref="G26:I26"/>
    <mergeCell ref="J26:M26"/>
    <mergeCell ref="O26:P26"/>
    <mergeCell ref="Q26:Y26"/>
    <mergeCell ref="A27:F27"/>
    <mergeCell ref="G27:I27"/>
    <mergeCell ref="J27:M27"/>
    <mergeCell ref="O27:P27"/>
    <mergeCell ref="Q27:Y27"/>
    <mergeCell ref="N24:P24"/>
    <mergeCell ref="A25:F25"/>
    <mergeCell ref="G25:I25"/>
    <mergeCell ref="J25:M25"/>
    <mergeCell ref="O25:P25"/>
    <mergeCell ref="Q25:Y25"/>
    <mergeCell ref="A20:O21"/>
    <mergeCell ref="P20:R20"/>
    <mergeCell ref="S20:Y21"/>
    <mergeCell ref="P21:R21"/>
    <mergeCell ref="A22:Y22"/>
    <mergeCell ref="A23:F24"/>
    <mergeCell ref="G23:I24"/>
    <mergeCell ref="J23:M24"/>
    <mergeCell ref="N23:P23"/>
    <mergeCell ref="Q23:Y24"/>
    <mergeCell ref="A17:B17"/>
    <mergeCell ref="C17:J17"/>
    <mergeCell ref="P17:Y18"/>
    <mergeCell ref="A18:O18"/>
    <mergeCell ref="A19:O19"/>
    <mergeCell ref="P19:R19"/>
    <mergeCell ref="S19:U19"/>
    <mergeCell ref="V19:W19"/>
    <mergeCell ref="C14:J14"/>
    <mergeCell ref="P14:Y15"/>
    <mergeCell ref="C15:J15"/>
    <mergeCell ref="A16:B16"/>
    <mergeCell ref="C16:J16"/>
    <mergeCell ref="P16:Y16"/>
    <mergeCell ref="A11:O11"/>
    <mergeCell ref="P11:Y11"/>
    <mergeCell ref="A12:L12"/>
    <mergeCell ref="M12:O12"/>
    <mergeCell ref="P12:Y12"/>
    <mergeCell ref="A13:O13"/>
    <mergeCell ref="P13:Y13"/>
    <mergeCell ref="A8:O8"/>
    <mergeCell ref="P8:Y8"/>
    <mergeCell ref="A9:H9"/>
    <mergeCell ref="I9:O9"/>
    <mergeCell ref="P9:Y9"/>
    <mergeCell ref="A10:O10"/>
    <mergeCell ref="P10:Y10"/>
    <mergeCell ref="A4:O4"/>
    <mergeCell ref="P4:Y4"/>
    <mergeCell ref="A5:B5"/>
    <mergeCell ref="P5:Y6"/>
    <mergeCell ref="A6:O6"/>
    <mergeCell ref="A7:L7"/>
    <mergeCell ref="M7:O7"/>
    <mergeCell ref="P7:Y7"/>
    <mergeCell ref="A1:C1"/>
    <mergeCell ref="D1:U1"/>
    <mergeCell ref="V1:Y1"/>
    <mergeCell ref="A2:O2"/>
    <mergeCell ref="P2:Y2"/>
    <mergeCell ref="A3:O3"/>
    <mergeCell ref="P3:Y3"/>
  </mergeCells>
  <printOptions horizontalCentered="1"/>
  <pageMargins left="0.35433070866141736" right="0.35433070866141736" top="0.98425196850393704" bottom="0.98425196850393704" header="0.51181102362204722" footer="0.51181102362204722"/>
  <pageSetup scale="6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AO394"/>
  <sheetViews>
    <sheetView showGridLines="0" zoomScale="70" zoomScaleNormal="70" workbookViewId="0">
      <pane xSplit="4" ySplit="4" topLeftCell="E5" activePane="bottomRight" state="frozen"/>
      <selection activeCell="N19" sqref="N19"/>
      <selection pane="topRight" activeCell="N19" sqref="N19"/>
      <selection pane="bottomLeft" activeCell="N19" sqref="N19"/>
      <selection pane="bottomRight" activeCell="N19" sqref="N19"/>
    </sheetView>
  </sheetViews>
  <sheetFormatPr baseColWidth="10" defaultColWidth="9.1796875" defaultRowHeight="12.5" outlineLevelCol="1"/>
  <cols>
    <col min="1" max="1" width="9.1796875" style="54"/>
    <col min="2" max="2" width="10.1796875" style="54" customWidth="1" outlineLevel="1"/>
    <col min="3" max="3" width="8.453125" style="54" customWidth="1" outlineLevel="1"/>
    <col min="4" max="16" width="9.7265625" style="54" customWidth="1"/>
    <col min="17" max="18" width="26.7265625" style="54" customWidth="1"/>
    <col min="19" max="20" width="9.7265625" style="54" customWidth="1"/>
    <col min="21" max="21" width="26.7265625" style="54" customWidth="1"/>
    <col min="22" max="24" width="12.7265625" style="54" customWidth="1"/>
    <col min="25" max="25" width="19" style="54" bestFit="1" customWidth="1"/>
    <col min="26" max="28" width="9.7265625" style="54" customWidth="1"/>
    <col min="29" max="16384" width="9.1796875" style="54"/>
  </cols>
  <sheetData>
    <row r="1" spans="1:41" ht="47.25" customHeight="1">
      <c r="A1" s="6" t="s">
        <v>82</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ht="15" customHeight="1"/>
    <row r="3" spans="1:41" ht="39" customHeight="1">
      <c r="C3" s="1"/>
      <c r="D3" s="1"/>
      <c r="E3" s="15" t="s">
        <v>81</v>
      </c>
      <c r="F3" s="8"/>
      <c r="G3" s="8"/>
      <c r="H3" s="8"/>
      <c r="I3" s="8"/>
      <c r="J3" s="8"/>
      <c r="K3" s="8"/>
      <c r="L3" s="8"/>
      <c r="M3" s="8"/>
      <c r="N3" s="8"/>
      <c r="O3" s="8"/>
      <c r="P3" s="8"/>
      <c r="Q3" s="8"/>
      <c r="R3" s="8"/>
      <c r="S3" s="8"/>
      <c r="T3" s="16"/>
      <c r="U3" s="21" t="s">
        <v>83</v>
      </c>
      <c r="V3" s="7"/>
      <c r="W3" s="7"/>
      <c r="X3" s="22"/>
      <c r="Y3" s="27" t="s">
        <v>84</v>
      </c>
      <c r="Z3" s="7" t="s">
        <v>85</v>
      </c>
      <c r="AA3" s="7"/>
      <c r="AB3" s="7"/>
      <c r="AC3" s="7"/>
      <c r="AD3" s="7"/>
      <c r="AE3" s="7"/>
      <c r="AF3" s="7"/>
      <c r="AG3" s="7"/>
      <c r="AH3" s="7"/>
      <c r="AI3" s="7"/>
      <c r="AJ3" s="7"/>
      <c r="AK3" s="7"/>
      <c r="AL3" s="7"/>
      <c r="AM3" s="7"/>
      <c r="AN3" s="7"/>
      <c r="AO3" s="7"/>
    </row>
    <row r="4" spans="1:41" ht="15" customHeight="1">
      <c r="B4" s="39" t="s">
        <v>184</v>
      </c>
      <c r="C4" s="39" t="s">
        <v>185</v>
      </c>
      <c r="D4" s="39" t="s">
        <v>257</v>
      </c>
      <c r="E4" s="40" t="s">
        <v>0</v>
      </c>
      <c r="F4" s="41" t="s">
        <v>1</v>
      </c>
      <c r="G4" s="41" t="s">
        <v>2</v>
      </c>
      <c r="H4" s="41" t="s">
        <v>186</v>
      </c>
      <c r="I4" s="41" t="s">
        <v>187</v>
      </c>
      <c r="J4" s="41" t="s">
        <v>42</v>
      </c>
      <c r="K4" s="41" t="s">
        <v>46</v>
      </c>
      <c r="L4" s="41" t="s">
        <v>4</v>
      </c>
      <c r="M4" s="41" t="s">
        <v>5</v>
      </c>
      <c r="N4" s="41" t="s">
        <v>256</v>
      </c>
      <c r="O4" s="41" t="s">
        <v>256</v>
      </c>
      <c r="P4" s="41" t="s">
        <v>256</v>
      </c>
      <c r="Q4" s="41" t="s">
        <v>256</v>
      </c>
      <c r="R4" s="41" t="s">
        <v>256</v>
      </c>
      <c r="S4" s="41" t="s">
        <v>256</v>
      </c>
      <c r="T4" s="42" t="s">
        <v>256</v>
      </c>
      <c r="U4" s="43" t="s">
        <v>183</v>
      </c>
      <c r="V4" s="41" t="s">
        <v>256</v>
      </c>
      <c r="W4" s="41" t="s">
        <v>256</v>
      </c>
      <c r="X4" s="42" t="s">
        <v>256</v>
      </c>
      <c r="Y4" s="44" t="s">
        <v>484</v>
      </c>
      <c r="Z4" s="39" t="s">
        <v>69</v>
      </c>
      <c r="AA4" s="39" t="s">
        <v>71</v>
      </c>
      <c r="AB4" s="39" t="s">
        <v>72</v>
      </c>
      <c r="AC4" s="41" t="s">
        <v>70</v>
      </c>
      <c r="AD4" s="41" t="s">
        <v>170</v>
      </c>
      <c r="AE4" s="41" t="s">
        <v>74</v>
      </c>
      <c r="AF4" s="41" t="s">
        <v>75</v>
      </c>
      <c r="AG4" s="41" t="s">
        <v>188</v>
      </c>
      <c r="AH4" s="41" t="s">
        <v>73</v>
      </c>
      <c r="AI4" s="41" t="s">
        <v>189</v>
      </c>
      <c r="AJ4" s="41" t="s">
        <v>256</v>
      </c>
      <c r="AK4" s="41" t="s">
        <v>256</v>
      </c>
      <c r="AL4" s="41" t="s">
        <v>256</v>
      </c>
      <c r="AM4" s="41" t="s">
        <v>256</v>
      </c>
      <c r="AN4" s="41" t="s">
        <v>256</v>
      </c>
      <c r="AO4" s="41" t="s">
        <v>256</v>
      </c>
    </row>
    <row r="5" spans="1:41" ht="15" customHeight="1">
      <c r="B5" s="4" t="str">
        <f>CONCATENATE(C5,D5)</f>
        <v>USAK</v>
      </c>
      <c r="C5" s="3" t="s">
        <v>68</v>
      </c>
      <c r="D5" s="9" t="s">
        <v>6</v>
      </c>
      <c r="E5" s="17" t="s">
        <v>190</v>
      </c>
      <c r="F5" s="10" t="s">
        <v>190</v>
      </c>
      <c r="G5" s="10" t="s">
        <v>190</v>
      </c>
      <c r="H5" s="10" t="s">
        <v>190</v>
      </c>
      <c r="I5" s="10" t="s">
        <v>190</v>
      </c>
      <c r="J5" s="10" t="s">
        <v>190</v>
      </c>
      <c r="K5" s="10" t="s">
        <v>190</v>
      </c>
      <c r="L5" s="10" t="s">
        <v>190</v>
      </c>
      <c r="M5" s="10" t="s">
        <v>190</v>
      </c>
      <c r="N5" s="10"/>
      <c r="O5" s="10"/>
      <c r="P5" s="10"/>
      <c r="Q5" s="10"/>
      <c r="R5" s="10"/>
      <c r="S5" s="10"/>
      <c r="T5" s="18"/>
      <c r="U5" s="23" t="s">
        <v>190</v>
      </c>
      <c r="V5" s="11"/>
      <c r="W5" s="11"/>
      <c r="X5" s="24"/>
      <c r="Y5" s="28" t="s">
        <v>190</v>
      </c>
      <c r="Z5" s="11" t="s">
        <v>190</v>
      </c>
      <c r="AA5" s="11" t="s">
        <v>190</v>
      </c>
      <c r="AB5" s="11" t="s">
        <v>190</v>
      </c>
      <c r="AC5" s="11" t="s">
        <v>190</v>
      </c>
      <c r="AD5" s="11" t="s">
        <v>190</v>
      </c>
      <c r="AE5" s="11" t="s">
        <v>190</v>
      </c>
      <c r="AF5" s="11" t="s">
        <v>190</v>
      </c>
      <c r="AG5" s="11" t="s">
        <v>190</v>
      </c>
      <c r="AH5" s="11" t="s">
        <v>190</v>
      </c>
      <c r="AI5" s="11" t="s">
        <v>190</v>
      </c>
      <c r="AJ5" s="11"/>
      <c r="AK5" s="11"/>
      <c r="AL5" s="11"/>
      <c r="AM5" s="11"/>
      <c r="AN5" s="11"/>
      <c r="AO5" s="11"/>
    </row>
    <row r="6" spans="1:41" ht="15" customHeight="1">
      <c r="B6" s="4" t="str">
        <f t="shared" ref="B6:B69" si="0">CONCATENATE(C6,D6)</f>
        <v>USAL</v>
      </c>
      <c r="C6" s="3" t="s">
        <v>68</v>
      </c>
      <c r="D6" s="9" t="s">
        <v>7</v>
      </c>
      <c r="E6" s="17" t="s">
        <v>190</v>
      </c>
      <c r="F6" s="10" t="s">
        <v>190</v>
      </c>
      <c r="G6" s="10" t="s">
        <v>190</v>
      </c>
      <c r="H6" s="10" t="s">
        <v>190</v>
      </c>
      <c r="I6" s="10" t="s">
        <v>190</v>
      </c>
      <c r="J6" s="10" t="s">
        <v>190</v>
      </c>
      <c r="K6" s="10" t="s">
        <v>190</v>
      </c>
      <c r="L6" s="10" t="s">
        <v>190</v>
      </c>
      <c r="M6" s="10" t="s">
        <v>190</v>
      </c>
      <c r="N6" s="10"/>
      <c r="O6" s="10"/>
      <c r="P6" s="10"/>
      <c r="Q6" s="10"/>
      <c r="R6" s="10"/>
      <c r="S6" s="10"/>
      <c r="T6" s="18"/>
      <c r="U6" s="23" t="s">
        <v>190</v>
      </c>
      <c r="V6" s="11"/>
      <c r="W6" s="11"/>
      <c r="X6" s="24"/>
      <c r="Y6" s="28" t="s">
        <v>190</v>
      </c>
      <c r="Z6" s="11" t="s">
        <v>190</v>
      </c>
      <c r="AA6" s="11" t="s">
        <v>190</v>
      </c>
      <c r="AB6" s="11" t="s">
        <v>190</v>
      </c>
      <c r="AC6" s="11" t="s">
        <v>190</v>
      </c>
      <c r="AD6" s="11" t="s">
        <v>190</v>
      </c>
      <c r="AE6" s="11" t="s">
        <v>190</v>
      </c>
      <c r="AF6" s="11" t="s">
        <v>190</v>
      </c>
      <c r="AG6" s="11" t="s">
        <v>190</v>
      </c>
      <c r="AH6" s="11" t="s">
        <v>190</v>
      </c>
      <c r="AI6" s="11" t="s">
        <v>190</v>
      </c>
      <c r="AJ6" s="11"/>
      <c r="AK6" s="11"/>
      <c r="AL6" s="11"/>
      <c r="AM6" s="11"/>
      <c r="AN6" s="11"/>
      <c r="AO6" s="11"/>
    </row>
    <row r="7" spans="1:41" ht="15" customHeight="1">
      <c r="B7" s="4" t="str">
        <f t="shared" si="0"/>
        <v>USAR</v>
      </c>
      <c r="C7" s="3" t="s">
        <v>68</v>
      </c>
      <c r="D7" s="9" t="s">
        <v>12</v>
      </c>
      <c r="E7" s="17" t="s">
        <v>190</v>
      </c>
      <c r="F7" s="10" t="s">
        <v>190</v>
      </c>
      <c r="G7" s="10" t="s">
        <v>190</v>
      </c>
      <c r="H7" s="10" t="s">
        <v>190</v>
      </c>
      <c r="I7" s="10" t="s">
        <v>190</v>
      </c>
      <c r="J7" s="10" t="s">
        <v>190</v>
      </c>
      <c r="K7" s="10" t="s">
        <v>190</v>
      </c>
      <c r="L7" s="10" t="s">
        <v>190</v>
      </c>
      <c r="M7" s="10" t="s">
        <v>190</v>
      </c>
      <c r="N7" s="10"/>
      <c r="O7" s="10"/>
      <c r="P7" s="10"/>
      <c r="Q7" s="10"/>
      <c r="R7" s="10"/>
      <c r="S7" s="10"/>
      <c r="T7" s="18"/>
      <c r="U7" s="23" t="s">
        <v>190</v>
      </c>
      <c r="V7" s="11"/>
      <c r="W7" s="11"/>
      <c r="X7" s="24"/>
      <c r="Y7" s="28" t="s">
        <v>190</v>
      </c>
      <c r="Z7" s="11" t="s">
        <v>190</v>
      </c>
      <c r="AA7" s="11" t="s">
        <v>190</v>
      </c>
      <c r="AB7" s="11" t="s">
        <v>190</v>
      </c>
      <c r="AC7" s="11" t="s">
        <v>190</v>
      </c>
      <c r="AD7" s="11" t="s">
        <v>190</v>
      </c>
      <c r="AE7" s="11" t="s">
        <v>190</v>
      </c>
      <c r="AF7" s="11" t="s">
        <v>190</v>
      </c>
      <c r="AG7" s="11" t="s">
        <v>190</v>
      </c>
      <c r="AH7" s="11" t="s">
        <v>190</v>
      </c>
      <c r="AI7" s="11" t="s">
        <v>190</v>
      </c>
      <c r="AJ7" s="11"/>
      <c r="AK7" s="11"/>
      <c r="AL7" s="11"/>
      <c r="AM7" s="11"/>
      <c r="AN7" s="11"/>
      <c r="AO7" s="11"/>
    </row>
    <row r="8" spans="1:41" ht="15" customHeight="1">
      <c r="B8" s="4" t="str">
        <f t="shared" si="0"/>
        <v>USAZ</v>
      </c>
      <c r="C8" s="3" t="s">
        <v>68</v>
      </c>
      <c r="D8" s="9" t="s">
        <v>13</v>
      </c>
      <c r="E8" s="17" t="s">
        <v>190</v>
      </c>
      <c r="F8" s="10" t="s">
        <v>190</v>
      </c>
      <c r="G8" s="10" t="s">
        <v>190</v>
      </c>
      <c r="H8" s="10" t="s">
        <v>190</v>
      </c>
      <c r="I8" s="10" t="s">
        <v>190</v>
      </c>
      <c r="J8" s="10" t="s">
        <v>190</v>
      </c>
      <c r="K8" s="10" t="s">
        <v>190</v>
      </c>
      <c r="L8" s="10" t="s">
        <v>190</v>
      </c>
      <c r="M8" s="10" t="s">
        <v>190</v>
      </c>
      <c r="N8" s="10"/>
      <c r="O8" s="10"/>
      <c r="P8" s="10"/>
      <c r="Q8" s="10"/>
      <c r="R8" s="10"/>
      <c r="S8" s="10"/>
      <c r="T8" s="18"/>
      <c r="U8" s="23" t="s">
        <v>190</v>
      </c>
      <c r="V8" s="11"/>
      <c r="W8" s="11"/>
      <c r="X8" s="24"/>
      <c r="Y8" s="28" t="s">
        <v>190</v>
      </c>
      <c r="Z8" s="11" t="s">
        <v>190</v>
      </c>
      <c r="AA8" s="11" t="s">
        <v>190</v>
      </c>
      <c r="AB8" s="11" t="s">
        <v>190</v>
      </c>
      <c r="AC8" s="11" t="s">
        <v>190</v>
      </c>
      <c r="AD8" s="11" t="s">
        <v>190</v>
      </c>
      <c r="AE8" s="11" t="s">
        <v>190</v>
      </c>
      <c r="AF8" s="11" t="s">
        <v>190</v>
      </c>
      <c r="AG8" s="11" t="s">
        <v>190</v>
      </c>
      <c r="AH8" s="11" t="s">
        <v>190</v>
      </c>
      <c r="AI8" s="11" t="s">
        <v>190</v>
      </c>
      <c r="AJ8" s="11"/>
      <c r="AK8" s="11"/>
      <c r="AL8" s="11"/>
      <c r="AM8" s="11"/>
      <c r="AN8" s="11"/>
      <c r="AO8" s="11"/>
    </row>
    <row r="9" spans="1:41" ht="15" customHeight="1">
      <c r="B9" s="4" t="str">
        <f t="shared" si="0"/>
        <v>USCA</v>
      </c>
      <c r="C9" s="3" t="s">
        <v>68</v>
      </c>
      <c r="D9" s="9" t="s">
        <v>1</v>
      </c>
      <c r="E9" s="17" t="s">
        <v>190</v>
      </c>
      <c r="F9" s="10" t="s">
        <v>190</v>
      </c>
      <c r="G9" s="10" t="s">
        <v>190</v>
      </c>
      <c r="H9" s="10" t="s">
        <v>190</v>
      </c>
      <c r="I9" s="10" t="s">
        <v>190</v>
      </c>
      <c r="J9" s="10" t="s">
        <v>190</v>
      </c>
      <c r="K9" s="10" t="s">
        <v>190</v>
      </c>
      <c r="L9" s="10" t="s">
        <v>190</v>
      </c>
      <c r="M9" s="10" t="s">
        <v>190</v>
      </c>
      <c r="N9" s="10"/>
      <c r="O9" s="10"/>
      <c r="P9" s="10"/>
      <c r="Q9" s="10"/>
      <c r="R9" s="10"/>
      <c r="S9" s="10"/>
      <c r="T9" s="18"/>
      <c r="U9" s="23" t="s">
        <v>190</v>
      </c>
      <c r="V9" s="11"/>
      <c r="W9" s="11"/>
      <c r="X9" s="24"/>
      <c r="Y9" s="28" t="s">
        <v>190</v>
      </c>
      <c r="Z9" s="11" t="s">
        <v>190</v>
      </c>
      <c r="AA9" s="11" t="s">
        <v>190</v>
      </c>
      <c r="AB9" s="11" t="s">
        <v>190</v>
      </c>
      <c r="AC9" s="11" t="s">
        <v>190</v>
      </c>
      <c r="AD9" s="11" t="s">
        <v>190</v>
      </c>
      <c r="AE9" s="11" t="s">
        <v>190</v>
      </c>
      <c r="AF9" s="11" t="s">
        <v>190</v>
      </c>
      <c r="AG9" s="11" t="s">
        <v>190</v>
      </c>
      <c r="AH9" s="11" t="s">
        <v>190</v>
      </c>
      <c r="AI9" s="11" t="s">
        <v>190</v>
      </c>
      <c r="AJ9" s="11"/>
      <c r="AK9" s="11"/>
      <c r="AL9" s="11"/>
      <c r="AM9" s="11"/>
      <c r="AN9" s="11"/>
      <c r="AO9" s="11"/>
    </row>
    <row r="10" spans="1:41" ht="15" customHeight="1">
      <c r="B10" s="4" t="str">
        <f t="shared" si="0"/>
        <v>USCO</v>
      </c>
      <c r="C10" s="3" t="s">
        <v>68</v>
      </c>
      <c r="D10" s="9" t="s">
        <v>15</v>
      </c>
      <c r="E10" s="17" t="s">
        <v>190</v>
      </c>
      <c r="F10" s="10" t="s">
        <v>190</v>
      </c>
      <c r="G10" s="10" t="s">
        <v>190</v>
      </c>
      <c r="H10" s="10" t="s">
        <v>190</v>
      </c>
      <c r="I10" s="10" t="s">
        <v>190</v>
      </c>
      <c r="J10" s="10" t="s">
        <v>190</v>
      </c>
      <c r="K10" s="10" t="s">
        <v>190</v>
      </c>
      <c r="L10" s="10" t="s">
        <v>190</v>
      </c>
      <c r="M10" s="10" t="s">
        <v>190</v>
      </c>
      <c r="N10" s="10"/>
      <c r="O10" s="10"/>
      <c r="P10" s="10"/>
      <c r="Q10" s="10"/>
      <c r="R10" s="10"/>
      <c r="S10" s="10"/>
      <c r="T10" s="18"/>
      <c r="U10" s="23" t="s">
        <v>190</v>
      </c>
      <c r="V10" s="11"/>
      <c r="W10" s="11"/>
      <c r="X10" s="24"/>
      <c r="Y10" s="28" t="s">
        <v>190</v>
      </c>
      <c r="Z10" s="11" t="s">
        <v>190</v>
      </c>
      <c r="AA10" s="11" t="s">
        <v>190</v>
      </c>
      <c r="AB10" s="11" t="s">
        <v>190</v>
      </c>
      <c r="AC10" s="11" t="s">
        <v>190</v>
      </c>
      <c r="AD10" s="11" t="s">
        <v>190</v>
      </c>
      <c r="AE10" s="11" t="s">
        <v>190</v>
      </c>
      <c r="AF10" s="11" t="s">
        <v>190</v>
      </c>
      <c r="AG10" s="11" t="s">
        <v>190</v>
      </c>
      <c r="AH10" s="11" t="s">
        <v>190</v>
      </c>
      <c r="AI10" s="11" t="s">
        <v>190</v>
      </c>
      <c r="AJ10" s="11"/>
      <c r="AK10" s="11"/>
      <c r="AL10" s="11"/>
      <c r="AM10" s="11"/>
      <c r="AN10" s="11"/>
      <c r="AO10" s="11"/>
    </row>
    <row r="11" spans="1:41" ht="15" customHeight="1">
      <c r="B11" s="4" t="str">
        <f t="shared" si="0"/>
        <v>USCT</v>
      </c>
      <c r="C11" s="3" t="s">
        <v>68</v>
      </c>
      <c r="D11" s="9" t="s">
        <v>16</v>
      </c>
      <c r="E11" s="17" t="s">
        <v>190</v>
      </c>
      <c r="F11" s="10" t="s">
        <v>190</v>
      </c>
      <c r="G11" s="10" t="s">
        <v>190</v>
      </c>
      <c r="H11" s="10" t="s">
        <v>190</v>
      </c>
      <c r="I11" s="10" t="s">
        <v>190</v>
      </c>
      <c r="J11" s="10" t="s">
        <v>190</v>
      </c>
      <c r="K11" s="10" t="s">
        <v>190</v>
      </c>
      <c r="L11" s="10" t="s">
        <v>190</v>
      </c>
      <c r="M11" s="10" t="s">
        <v>190</v>
      </c>
      <c r="N11" s="10"/>
      <c r="O11" s="10"/>
      <c r="P11" s="10"/>
      <c r="Q11" s="10"/>
      <c r="R11" s="10"/>
      <c r="S11" s="10"/>
      <c r="T11" s="18"/>
      <c r="U11" s="23" t="s">
        <v>190</v>
      </c>
      <c r="V11" s="11"/>
      <c r="W11" s="11"/>
      <c r="X11" s="24"/>
      <c r="Y11" s="28" t="s">
        <v>190</v>
      </c>
      <c r="Z11" s="11" t="s">
        <v>190</v>
      </c>
      <c r="AA11" s="11" t="s">
        <v>190</v>
      </c>
      <c r="AB11" s="11" t="s">
        <v>190</v>
      </c>
      <c r="AC11" s="11" t="s">
        <v>190</v>
      </c>
      <c r="AD11" s="11" t="s">
        <v>190</v>
      </c>
      <c r="AE11" s="11" t="s">
        <v>190</v>
      </c>
      <c r="AF11" s="11" t="s">
        <v>190</v>
      </c>
      <c r="AG11" s="11" t="s">
        <v>190</v>
      </c>
      <c r="AH11" s="11" t="s">
        <v>190</v>
      </c>
      <c r="AI11" s="11" t="s">
        <v>190</v>
      </c>
      <c r="AJ11" s="11"/>
      <c r="AK11" s="11"/>
      <c r="AL11" s="11"/>
      <c r="AM11" s="11"/>
      <c r="AN11" s="11"/>
      <c r="AO11" s="11"/>
    </row>
    <row r="12" spans="1:41" ht="15" customHeight="1">
      <c r="B12" s="4" t="str">
        <f t="shared" si="0"/>
        <v>USDC 20001:20039</v>
      </c>
      <c r="C12" s="3" t="s">
        <v>68</v>
      </c>
      <c r="D12" s="9" t="s">
        <v>191</v>
      </c>
      <c r="E12" s="17" t="s">
        <v>190</v>
      </c>
      <c r="F12" s="10" t="s">
        <v>190</v>
      </c>
      <c r="G12" s="10" t="s">
        <v>190</v>
      </c>
      <c r="H12" s="10" t="s">
        <v>190</v>
      </c>
      <c r="I12" s="10" t="s">
        <v>190</v>
      </c>
      <c r="J12" s="10" t="s">
        <v>190</v>
      </c>
      <c r="K12" s="10" t="s">
        <v>190</v>
      </c>
      <c r="L12" s="10" t="s">
        <v>190</v>
      </c>
      <c r="M12" s="10" t="s">
        <v>190</v>
      </c>
      <c r="N12" s="10"/>
      <c r="O12" s="10"/>
      <c r="P12" s="10"/>
      <c r="Q12" s="10"/>
      <c r="R12" s="10"/>
      <c r="S12" s="10"/>
      <c r="T12" s="18"/>
      <c r="U12" s="23" t="s">
        <v>190</v>
      </c>
      <c r="V12" s="11"/>
      <c r="W12" s="11"/>
      <c r="X12" s="24"/>
      <c r="Y12" s="28" t="s">
        <v>190</v>
      </c>
      <c r="Z12" s="11" t="s">
        <v>190</v>
      </c>
      <c r="AA12" s="11" t="s">
        <v>190</v>
      </c>
      <c r="AB12" s="11" t="s">
        <v>190</v>
      </c>
      <c r="AC12" s="11" t="s">
        <v>190</v>
      </c>
      <c r="AD12" s="11" t="s">
        <v>190</v>
      </c>
      <c r="AE12" s="11" t="s">
        <v>190</v>
      </c>
      <c r="AF12" s="11" t="s">
        <v>190</v>
      </c>
      <c r="AG12" s="11" t="s">
        <v>190</v>
      </c>
      <c r="AH12" s="11" t="s">
        <v>190</v>
      </c>
      <c r="AI12" s="11" t="s">
        <v>190</v>
      </c>
      <c r="AJ12" s="11"/>
      <c r="AK12" s="11"/>
      <c r="AL12" s="11"/>
      <c r="AM12" s="11"/>
      <c r="AN12" s="11"/>
      <c r="AO12" s="11"/>
    </row>
    <row r="13" spans="1:41" ht="15" customHeight="1">
      <c r="B13" s="4" t="str">
        <f t="shared" si="0"/>
        <v>USDC 20042:20599</v>
      </c>
      <c r="C13" s="3" t="s">
        <v>68</v>
      </c>
      <c r="D13" s="9" t="s">
        <v>192</v>
      </c>
      <c r="E13" s="17" t="s">
        <v>190</v>
      </c>
      <c r="F13" s="10" t="s">
        <v>190</v>
      </c>
      <c r="G13" s="10" t="s">
        <v>190</v>
      </c>
      <c r="H13" s="10" t="s">
        <v>190</v>
      </c>
      <c r="I13" s="10" t="s">
        <v>190</v>
      </c>
      <c r="J13" s="10" t="s">
        <v>190</v>
      </c>
      <c r="K13" s="10" t="s">
        <v>190</v>
      </c>
      <c r="L13" s="10" t="s">
        <v>190</v>
      </c>
      <c r="M13" s="10" t="s">
        <v>190</v>
      </c>
      <c r="N13" s="10"/>
      <c r="O13" s="10"/>
      <c r="P13" s="10"/>
      <c r="Q13" s="10"/>
      <c r="R13" s="10"/>
      <c r="S13" s="10"/>
      <c r="T13" s="18"/>
      <c r="U13" s="23" t="s">
        <v>190</v>
      </c>
      <c r="V13" s="11"/>
      <c r="W13" s="11"/>
      <c r="X13" s="24"/>
      <c r="Y13" s="28" t="s">
        <v>190</v>
      </c>
      <c r="Z13" s="11" t="s">
        <v>190</v>
      </c>
      <c r="AA13" s="11" t="s">
        <v>190</v>
      </c>
      <c r="AB13" s="11" t="s">
        <v>190</v>
      </c>
      <c r="AC13" s="11" t="s">
        <v>190</v>
      </c>
      <c r="AD13" s="11" t="s">
        <v>190</v>
      </c>
      <c r="AE13" s="11" t="s">
        <v>190</v>
      </c>
      <c r="AF13" s="11" t="s">
        <v>190</v>
      </c>
      <c r="AG13" s="11" t="s">
        <v>190</v>
      </c>
      <c r="AH13" s="11" t="s">
        <v>190</v>
      </c>
      <c r="AI13" s="11" t="s">
        <v>190</v>
      </c>
      <c r="AJ13" s="11"/>
      <c r="AK13" s="11"/>
      <c r="AL13" s="11"/>
      <c r="AM13" s="11"/>
      <c r="AN13" s="11"/>
      <c r="AO13" s="11"/>
    </row>
    <row r="14" spans="1:41" ht="15" customHeight="1">
      <c r="B14" s="4" t="str">
        <f t="shared" si="0"/>
        <v>USDE</v>
      </c>
      <c r="C14" s="3" t="s">
        <v>68</v>
      </c>
      <c r="D14" s="9" t="s">
        <v>18</v>
      </c>
      <c r="E14" s="17" t="s">
        <v>190</v>
      </c>
      <c r="F14" s="10" t="s">
        <v>190</v>
      </c>
      <c r="G14" s="10" t="s">
        <v>190</v>
      </c>
      <c r="H14" s="10" t="s">
        <v>190</v>
      </c>
      <c r="I14" s="10" t="s">
        <v>190</v>
      </c>
      <c r="J14" s="10" t="s">
        <v>190</v>
      </c>
      <c r="K14" s="10" t="s">
        <v>190</v>
      </c>
      <c r="L14" s="10" t="s">
        <v>190</v>
      </c>
      <c r="M14" s="10" t="s">
        <v>190</v>
      </c>
      <c r="N14" s="10"/>
      <c r="O14" s="10"/>
      <c r="P14" s="10"/>
      <c r="Q14" s="10"/>
      <c r="R14" s="10"/>
      <c r="S14" s="10"/>
      <c r="T14" s="18"/>
      <c r="U14" s="23" t="s">
        <v>190</v>
      </c>
      <c r="V14" s="11"/>
      <c r="W14" s="11"/>
      <c r="X14" s="24"/>
      <c r="Y14" s="28" t="s">
        <v>190</v>
      </c>
      <c r="Z14" s="11" t="s">
        <v>190</v>
      </c>
      <c r="AA14" s="11" t="s">
        <v>190</v>
      </c>
      <c r="AB14" s="11" t="s">
        <v>190</v>
      </c>
      <c r="AC14" s="11" t="s">
        <v>190</v>
      </c>
      <c r="AD14" s="11" t="s">
        <v>190</v>
      </c>
      <c r="AE14" s="11" t="s">
        <v>190</v>
      </c>
      <c r="AF14" s="11" t="s">
        <v>190</v>
      </c>
      <c r="AG14" s="11" t="s">
        <v>190</v>
      </c>
      <c r="AH14" s="11" t="s">
        <v>190</v>
      </c>
      <c r="AI14" s="11" t="s">
        <v>190</v>
      </c>
      <c r="AJ14" s="11"/>
      <c r="AK14" s="11"/>
      <c r="AL14" s="11"/>
      <c r="AM14" s="11"/>
      <c r="AN14" s="11"/>
      <c r="AO14" s="11"/>
    </row>
    <row r="15" spans="1:41" ht="15" customHeight="1">
      <c r="B15" s="4" t="str">
        <f t="shared" si="0"/>
        <v>USFL</v>
      </c>
      <c r="C15" s="3" t="s">
        <v>68</v>
      </c>
      <c r="D15" s="9" t="s">
        <v>0</v>
      </c>
      <c r="E15" s="17" t="s">
        <v>190</v>
      </c>
      <c r="F15" s="10" t="s">
        <v>190</v>
      </c>
      <c r="G15" s="10" t="s">
        <v>190</v>
      </c>
      <c r="H15" s="10" t="s">
        <v>190</v>
      </c>
      <c r="I15" s="10" t="s">
        <v>190</v>
      </c>
      <c r="J15" s="10" t="s">
        <v>190</v>
      </c>
      <c r="K15" s="10" t="s">
        <v>190</v>
      </c>
      <c r="L15" s="10" t="s">
        <v>190</v>
      </c>
      <c r="M15" s="10" t="s">
        <v>190</v>
      </c>
      <c r="N15" s="10"/>
      <c r="O15" s="10"/>
      <c r="P15" s="10"/>
      <c r="Q15" s="10"/>
      <c r="R15" s="10"/>
      <c r="S15" s="10"/>
      <c r="T15" s="18"/>
      <c r="U15" s="23" t="s">
        <v>190</v>
      </c>
      <c r="V15" s="11"/>
      <c r="W15" s="11"/>
      <c r="X15" s="24"/>
      <c r="Y15" s="28" t="s">
        <v>190</v>
      </c>
      <c r="Z15" s="11" t="s">
        <v>190</v>
      </c>
      <c r="AA15" s="11" t="s">
        <v>190</v>
      </c>
      <c r="AB15" s="11" t="s">
        <v>190</v>
      </c>
      <c r="AC15" s="11" t="s">
        <v>190</v>
      </c>
      <c r="AD15" s="11" t="s">
        <v>190</v>
      </c>
      <c r="AE15" s="11" t="s">
        <v>190</v>
      </c>
      <c r="AF15" s="11" t="s">
        <v>190</v>
      </c>
      <c r="AG15" s="11" t="s">
        <v>190</v>
      </c>
      <c r="AH15" s="11" t="s">
        <v>190</v>
      </c>
      <c r="AI15" s="11" t="s">
        <v>190</v>
      </c>
      <c r="AJ15" s="11"/>
      <c r="AK15" s="11"/>
      <c r="AL15" s="11"/>
      <c r="AM15" s="11"/>
      <c r="AN15" s="11"/>
      <c r="AO15" s="11"/>
    </row>
    <row r="16" spans="1:41" ht="15" customHeight="1">
      <c r="B16" s="4" t="str">
        <f t="shared" si="0"/>
        <v>USGA</v>
      </c>
      <c r="C16" s="3" t="s">
        <v>68</v>
      </c>
      <c r="D16" s="9" t="s">
        <v>19</v>
      </c>
      <c r="E16" s="17" t="s">
        <v>190</v>
      </c>
      <c r="F16" s="10" t="s">
        <v>190</v>
      </c>
      <c r="G16" s="10" t="s">
        <v>190</v>
      </c>
      <c r="H16" s="10" t="s">
        <v>190</v>
      </c>
      <c r="I16" s="10" t="s">
        <v>190</v>
      </c>
      <c r="J16" s="10" t="s">
        <v>190</v>
      </c>
      <c r="K16" s="10" t="s">
        <v>190</v>
      </c>
      <c r="L16" s="10" t="s">
        <v>190</v>
      </c>
      <c r="M16" s="10" t="s">
        <v>190</v>
      </c>
      <c r="N16" s="10"/>
      <c r="O16" s="10"/>
      <c r="P16" s="10"/>
      <c r="Q16" s="10"/>
      <c r="R16" s="10"/>
      <c r="S16" s="10"/>
      <c r="T16" s="18"/>
      <c r="U16" s="23" t="s">
        <v>190</v>
      </c>
      <c r="V16" s="11"/>
      <c r="W16" s="11"/>
      <c r="X16" s="24"/>
      <c r="Y16" s="28" t="s">
        <v>190</v>
      </c>
      <c r="Z16" s="11" t="s">
        <v>190</v>
      </c>
      <c r="AA16" s="11" t="s">
        <v>190</v>
      </c>
      <c r="AB16" s="11" t="s">
        <v>190</v>
      </c>
      <c r="AC16" s="11" t="s">
        <v>190</v>
      </c>
      <c r="AD16" s="11" t="s">
        <v>190</v>
      </c>
      <c r="AE16" s="11" t="s">
        <v>190</v>
      </c>
      <c r="AF16" s="11" t="s">
        <v>190</v>
      </c>
      <c r="AG16" s="11" t="s">
        <v>190</v>
      </c>
      <c r="AH16" s="11" t="s">
        <v>190</v>
      </c>
      <c r="AI16" s="11" t="s">
        <v>190</v>
      </c>
      <c r="AJ16" s="11"/>
      <c r="AK16" s="11"/>
      <c r="AL16" s="11"/>
      <c r="AM16" s="11"/>
      <c r="AN16" s="11"/>
      <c r="AO16" s="11"/>
    </row>
    <row r="17" spans="2:41" ht="15" customHeight="1">
      <c r="B17" s="4" t="str">
        <f t="shared" si="0"/>
        <v>USHI</v>
      </c>
      <c r="C17" s="3" t="s">
        <v>68</v>
      </c>
      <c r="D17" s="9" t="s">
        <v>20</v>
      </c>
      <c r="E17" s="17" t="s">
        <v>190</v>
      </c>
      <c r="F17" s="10" t="s">
        <v>190</v>
      </c>
      <c r="G17" s="10" t="s">
        <v>190</v>
      </c>
      <c r="H17" s="10" t="s">
        <v>190</v>
      </c>
      <c r="I17" s="10" t="s">
        <v>190</v>
      </c>
      <c r="J17" s="10" t="s">
        <v>190</v>
      </c>
      <c r="K17" s="10" t="s">
        <v>190</v>
      </c>
      <c r="L17" s="10" t="s">
        <v>190</v>
      </c>
      <c r="M17" s="10" t="s">
        <v>190</v>
      </c>
      <c r="N17" s="10"/>
      <c r="O17" s="10"/>
      <c r="P17" s="10"/>
      <c r="Q17" s="10"/>
      <c r="R17" s="10"/>
      <c r="S17" s="10"/>
      <c r="T17" s="18"/>
      <c r="U17" s="23" t="s">
        <v>190</v>
      </c>
      <c r="V17" s="11"/>
      <c r="W17" s="11"/>
      <c r="X17" s="24"/>
      <c r="Y17" s="28" t="s">
        <v>190</v>
      </c>
      <c r="Z17" s="11" t="s">
        <v>190</v>
      </c>
      <c r="AA17" s="11" t="s">
        <v>190</v>
      </c>
      <c r="AB17" s="11" t="s">
        <v>190</v>
      </c>
      <c r="AC17" s="11" t="s">
        <v>190</v>
      </c>
      <c r="AD17" s="11" t="s">
        <v>190</v>
      </c>
      <c r="AE17" s="11" t="s">
        <v>190</v>
      </c>
      <c r="AF17" s="11" t="s">
        <v>190</v>
      </c>
      <c r="AG17" s="11" t="s">
        <v>190</v>
      </c>
      <c r="AH17" s="11" t="s">
        <v>190</v>
      </c>
      <c r="AI17" s="11" t="s">
        <v>190</v>
      </c>
      <c r="AJ17" s="11"/>
      <c r="AK17" s="11"/>
      <c r="AL17" s="11"/>
      <c r="AM17" s="11"/>
      <c r="AN17" s="11"/>
      <c r="AO17" s="11"/>
    </row>
    <row r="18" spans="2:41" ht="15" customHeight="1">
      <c r="B18" s="4" t="str">
        <f t="shared" si="0"/>
        <v>USIA 50001:52809</v>
      </c>
      <c r="C18" s="3" t="s">
        <v>68</v>
      </c>
      <c r="D18" s="9" t="s">
        <v>193</v>
      </c>
      <c r="E18" s="17" t="s">
        <v>190</v>
      </c>
      <c r="F18" s="10" t="s">
        <v>190</v>
      </c>
      <c r="G18" s="10" t="s">
        <v>190</v>
      </c>
      <c r="H18" s="10" t="s">
        <v>190</v>
      </c>
      <c r="I18" s="10" t="s">
        <v>190</v>
      </c>
      <c r="J18" s="10" t="s">
        <v>190</v>
      </c>
      <c r="K18" s="10" t="s">
        <v>190</v>
      </c>
      <c r="L18" s="10" t="s">
        <v>190</v>
      </c>
      <c r="M18" s="10" t="s">
        <v>190</v>
      </c>
      <c r="N18" s="10"/>
      <c r="O18" s="10"/>
      <c r="P18" s="10"/>
      <c r="Q18" s="10"/>
      <c r="R18" s="10"/>
      <c r="S18" s="10"/>
      <c r="T18" s="18"/>
      <c r="U18" s="23" t="s">
        <v>190</v>
      </c>
      <c r="V18" s="11"/>
      <c r="W18" s="11"/>
      <c r="X18" s="24"/>
      <c r="Y18" s="28" t="s">
        <v>190</v>
      </c>
      <c r="Z18" s="11" t="s">
        <v>190</v>
      </c>
      <c r="AA18" s="11" t="s">
        <v>190</v>
      </c>
      <c r="AB18" s="11" t="s">
        <v>190</v>
      </c>
      <c r="AC18" s="11" t="s">
        <v>190</v>
      </c>
      <c r="AD18" s="11" t="s">
        <v>190</v>
      </c>
      <c r="AE18" s="11" t="s">
        <v>190</v>
      </c>
      <c r="AF18" s="11" t="s">
        <v>190</v>
      </c>
      <c r="AG18" s="11" t="s">
        <v>190</v>
      </c>
      <c r="AH18" s="11" t="s">
        <v>190</v>
      </c>
      <c r="AI18" s="11" t="s">
        <v>190</v>
      </c>
      <c r="AJ18" s="11"/>
      <c r="AK18" s="11"/>
      <c r="AL18" s="11"/>
      <c r="AM18" s="11"/>
      <c r="AN18" s="11"/>
      <c r="AO18" s="11"/>
    </row>
    <row r="19" spans="2:41" ht="15" customHeight="1">
      <c r="B19" s="4" t="str">
        <f t="shared" si="0"/>
        <v>USIA 68119:68120</v>
      </c>
      <c r="C19" s="3" t="s">
        <v>68</v>
      </c>
      <c r="D19" s="9" t="s">
        <v>194</v>
      </c>
      <c r="E19" s="17" t="s">
        <v>190</v>
      </c>
      <c r="F19" s="10" t="s">
        <v>190</v>
      </c>
      <c r="G19" s="10" t="s">
        <v>190</v>
      </c>
      <c r="H19" s="10" t="s">
        <v>190</v>
      </c>
      <c r="I19" s="10" t="s">
        <v>190</v>
      </c>
      <c r="J19" s="10" t="s">
        <v>190</v>
      </c>
      <c r="K19" s="10" t="s">
        <v>190</v>
      </c>
      <c r="L19" s="10" t="s">
        <v>190</v>
      </c>
      <c r="M19" s="10" t="s">
        <v>190</v>
      </c>
      <c r="N19" s="10"/>
      <c r="O19" s="10"/>
      <c r="P19" s="10"/>
      <c r="Q19" s="10"/>
      <c r="R19" s="10"/>
      <c r="S19" s="10"/>
      <c r="T19" s="18"/>
      <c r="U19" s="23" t="s">
        <v>190</v>
      </c>
      <c r="V19" s="11"/>
      <c r="W19" s="11"/>
      <c r="X19" s="24"/>
      <c r="Y19" s="28" t="s">
        <v>190</v>
      </c>
      <c r="Z19" s="11" t="s">
        <v>190</v>
      </c>
      <c r="AA19" s="11" t="s">
        <v>190</v>
      </c>
      <c r="AB19" s="11" t="s">
        <v>190</v>
      </c>
      <c r="AC19" s="11" t="s">
        <v>190</v>
      </c>
      <c r="AD19" s="11" t="s">
        <v>190</v>
      </c>
      <c r="AE19" s="11" t="s">
        <v>190</v>
      </c>
      <c r="AF19" s="11" t="s">
        <v>190</v>
      </c>
      <c r="AG19" s="11" t="s">
        <v>190</v>
      </c>
      <c r="AH19" s="11" t="s">
        <v>190</v>
      </c>
      <c r="AI19" s="11" t="s">
        <v>190</v>
      </c>
      <c r="AJ19" s="11"/>
      <c r="AK19" s="11"/>
      <c r="AL19" s="11"/>
      <c r="AM19" s="11"/>
      <c r="AN19" s="11"/>
      <c r="AO19" s="11"/>
    </row>
    <row r="20" spans="2:41" ht="15" customHeight="1">
      <c r="B20" s="4" t="str">
        <f t="shared" si="0"/>
        <v>USID</v>
      </c>
      <c r="C20" s="3" t="s">
        <v>68</v>
      </c>
      <c r="D20" s="9" t="s">
        <v>22</v>
      </c>
      <c r="E20" s="17" t="s">
        <v>190</v>
      </c>
      <c r="F20" s="10" t="s">
        <v>190</v>
      </c>
      <c r="G20" s="10" t="s">
        <v>190</v>
      </c>
      <c r="H20" s="10" t="s">
        <v>190</v>
      </c>
      <c r="I20" s="10" t="s">
        <v>190</v>
      </c>
      <c r="J20" s="10" t="s">
        <v>190</v>
      </c>
      <c r="K20" s="10" t="s">
        <v>190</v>
      </c>
      <c r="L20" s="10" t="s">
        <v>190</v>
      </c>
      <c r="M20" s="10" t="s">
        <v>190</v>
      </c>
      <c r="N20" s="10"/>
      <c r="O20" s="10"/>
      <c r="P20" s="10"/>
      <c r="Q20" s="10"/>
      <c r="R20" s="10"/>
      <c r="S20" s="10"/>
      <c r="T20" s="18"/>
      <c r="U20" s="23" t="s">
        <v>190</v>
      </c>
      <c r="V20" s="11"/>
      <c r="W20" s="11"/>
      <c r="X20" s="24"/>
      <c r="Y20" s="28" t="s">
        <v>190</v>
      </c>
      <c r="Z20" s="11" t="s">
        <v>190</v>
      </c>
      <c r="AA20" s="11" t="s">
        <v>190</v>
      </c>
      <c r="AB20" s="11" t="s">
        <v>190</v>
      </c>
      <c r="AC20" s="11" t="s">
        <v>190</v>
      </c>
      <c r="AD20" s="11" t="s">
        <v>190</v>
      </c>
      <c r="AE20" s="11" t="s">
        <v>190</v>
      </c>
      <c r="AF20" s="11" t="s">
        <v>190</v>
      </c>
      <c r="AG20" s="11" t="s">
        <v>190</v>
      </c>
      <c r="AH20" s="11" t="s">
        <v>190</v>
      </c>
      <c r="AI20" s="11" t="s">
        <v>190</v>
      </c>
      <c r="AJ20" s="11"/>
      <c r="AK20" s="11"/>
      <c r="AL20" s="11"/>
      <c r="AM20" s="11"/>
      <c r="AN20" s="11"/>
      <c r="AO20" s="11"/>
    </row>
    <row r="21" spans="2:41" ht="15" customHeight="1">
      <c r="B21" s="4" t="str">
        <f t="shared" si="0"/>
        <v>USIL</v>
      </c>
      <c r="C21" s="3" t="s">
        <v>68</v>
      </c>
      <c r="D21" s="9" t="s">
        <v>2</v>
      </c>
      <c r="E21" s="17" t="s">
        <v>190</v>
      </c>
      <c r="F21" s="10" t="s">
        <v>190</v>
      </c>
      <c r="G21" s="10" t="s">
        <v>190</v>
      </c>
      <c r="H21" s="10" t="s">
        <v>190</v>
      </c>
      <c r="I21" s="10" t="s">
        <v>190</v>
      </c>
      <c r="J21" s="10" t="s">
        <v>190</v>
      </c>
      <c r="K21" s="10" t="s">
        <v>190</v>
      </c>
      <c r="L21" s="10" t="s">
        <v>190</v>
      </c>
      <c r="M21" s="10" t="s">
        <v>190</v>
      </c>
      <c r="N21" s="10"/>
      <c r="O21" s="10"/>
      <c r="P21" s="10"/>
      <c r="Q21" s="10"/>
      <c r="R21" s="10"/>
      <c r="S21" s="10"/>
      <c r="T21" s="18"/>
      <c r="U21" s="23" t="s">
        <v>190</v>
      </c>
      <c r="V21" s="11"/>
      <c r="W21" s="11"/>
      <c r="X21" s="24"/>
      <c r="Y21" s="28" t="s">
        <v>190</v>
      </c>
      <c r="Z21" s="11" t="s">
        <v>190</v>
      </c>
      <c r="AA21" s="11" t="s">
        <v>190</v>
      </c>
      <c r="AB21" s="11" t="s">
        <v>190</v>
      </c>
      <c r="AC21" s="11" t="s">
        <v>190</v>
      </c>
      <c r="AD21" s="11" t="s">
        <v>190</v>
      </c>
      <c r="AE21" s="11" t="s">
        <v>190</v>
      </c>
      <c r="AF21" s="11" t="s">
        <v>190</v>
      </c>
      <c r="AG21" s="11" t="s">
        <v>190</v>
      </c>
      <c r="AH21" s="11" t="s">
        <v>190</v>
      </c>
      <c r="AI21" s="11" t="s">
        <v>190</v>
      </c>
      <c r="AJ21" s="11"/>
      <c r="AK21" s="11"/>
      <c r="AL21" s="11"/>
      <c r="AM21" s="11"/>
      <c r="AN21" s="11"/>
      <c r="AO21" s="11"/>
    </row>
    <row r="22" spans="2:41" ht="15" customHeight="1">
      <c r="B22" s="4" t="str">
        <f t="shared" si="0"/>
        <v>USIN</v>
      </c>
      <c r="C22" s="3" t="s">
        <v>68</v>
      </c>
      <c r="D22" s="9" t="s">
        <v>23</v>
      </c>
      <c r="E22" s="17" t="s">
        <v>190</v>
      </c>
      <c r="F22" s="10" t="s">
        <v>190</v>
      </c>
      <c r="G22" s="10" t="s">
        <v>190</v>
      </c>
      <c r="H22" s="10" t="s">
        <v>190</v>
      </c>
      <c r="I22" s="10" t="s">
        <v>190</v>
      </c>
      <c r="J22" s="10" t="s">
        <v>190</v>
      </c>
      <c r="K22" s="10" t="s">
        <v>190</v>
      </c>
      <c r="L22" s="10" t="s">
        <v>190</v>
      </c>
      <c r="M22" s="10" t="s">
        <v>190</v>
      </c>
      <c r="N22" s="10"/>
      <c r="O22" s="10"/>
      <c r="P22" s="10"/>
      <c r="Q22" s="10"/>
      <c r="R22" s="10"/>
      <c r="S22" s="10"/>
      <c r="T22" s="18"/>
      <c r="U22" s="23" t="s">
        <v>190</v>
      </c>
      <c r="V22" s="11"/>
      <c r="W22" s="11"/>
      <c r="X22" s="24"/>
      <c r="Y22" s="28" t="s">
        <v>190</v>
      </c>
      <c r="Z22" s="11" t="s">
        <v>190</v>
      </c>
      <c r="AA22" s="11" t="s">
        <v>190</v>
      </c>
      <c r="AB22" s="11" t="s">
        <v>190</v>
      </c>
      <c r="AC22" s="11" t="s">
        <v>190</v>
      </c>
      <c r="AD22" s="11" t="s">
        <v>190</v>
      </c>
      <c r="AE22" s="11" t="s">
        <v>190</v>
      </c>
      <c r="AF22" s="11" t="s">
        <v>190</v>
      </c>
      <c r="AG22" s="11" t="s">
        <v>190</v>
      </c>
      <c r="AH22" s="11" t="s">
        <v>190</v>
      </c>
      <c r="AI22" s="11" t="s">
        <v>190</v>
      </c>
      <c r="AJ22" s="11"/>
      <c r="AK22" s="11"/>
      <c r="AL22" s="11"/>
      <c r="AM22" s="11"/>
      <c r="AN22" s="11"/>
      <c r="AO22" s="11"/>
    </row>
    <row r="23" spans="2:41" ht="15" customHeight="1">
      <c r="B23" s="4" t="str">
        <f t="shared" si="0"/>
        <v>USKS</v>
      </c>
      <c r="C23" s="3" t="s">
        <v>68</v>
      </c>
      <c r="D23" s="9" t="s">
        <v>24</v>
      </c>
      <c r="E23" s="17" t="s">
        <v>190</v>
      </c>
      <c r="F23" s="10" t="s">
        <v>190</v>
      </c>
      <c r="G23" s="10" t="s">
        <v>190</v>
      </c>
      <c r="H23" s="10" t="s">
        <v>190</v>
      </c>
      <c r="I23" s="10" t="s">
        <v>190</v>
      </c>
      <c r="J23" s="10" t="s">
        <v>190</v>
      </c>
      <c r="K23" s="10" t="s">
        <v>190</v>
      </c>
      <c r="L23" s="10" t="s">
        <v>190</v>
      </c>
      <c r="M23" s="10" t="s">
        <v>190</v>
      </c>
      <c r="N23" s="10"/>
      <c r="O23" s="10"/>
      <c r="P23" s="10"/>
      <c r="Q23" s="10"/>
      <c r="R23" s="10"/>
      <c r="S23" s="10"/>
      <c r="T23" s="18"/>
      <c r="U23" s="23" t="s">
        <v>190</v>
      </c>
      <c r="V23" s="11"/>
      <c r="W23" s="11"/>
      <c r="X23" s="24"/>
      <c r="Y23" s="28" t="s">
        <v>190</v>
      </c>
      <c r="Z23" s="11" t="s">
        <v>190</v>
      </c>
      <c r="AA23" s="11" t="s">
        <v>190</v>
      </c>
      <c r="AB23" s="11" t="s">
        <v>190</v>
      </c>
      <c r="AC23" s="11" t="s">
        <v>190</v>
      </c>
      <c r="AD23" s="11" t="s">
        <v>190</v>
      </c>
      <c r="AE23" s="11" t="s">
        <v>190</v>
      </c>
      <c r="AF23" s="11" t="s">
        <v>190</v>
      </c>
      <c r="AG23" s="11" t="s">
        <v>190</v>
      </c>
      <c r="AH23" s="11" t="s">
        <v>190</v>
      </c>
      <c r="AI23" s="11" t="s">
        <v>190</v>
      </c>
      <c r="AJ23" s="11"/>
      <c r="AK23" s="11"/>
      <c r="AL23" s="11"/>
      <c r="AM23" s="11"/>
      <c r="AN23" s="11"/>
      <c r="AO23" s="11"/>
    </row>
    <row r="24" spans="2:41" ht="15" customHeight="1">
      <c r="B24" s="4" t="str">
        <f t="shared" si="0"/>
        <v>USKY</v>
      </c>
      <c r="C24" s="3" t="s">
        <v>68</v>
      </c>
      <c r="D24" s="9" t="s">
        <v>25</v>
      </c>
      <c r="E24" s="17" t="s">
        <v>190</v>
      </c>
      <c r="F24" s="10" t="s">
        <v>190</v>
      </c>
      <c r="G24" s="10" t="s">
        <v>190</v>
      </c>
      <c r="H24" s="10" t="s">
        <v>190</v>
      </c>
      <c r="I24" s="10" t="s">
        <v>190</v>
      </c>
      <c r="J24" s="10" t="s">
        <v>190</v>
      </c>
      <c r="K24" s="10" t="s">
        <v>190</v>
      </c>
      <c r="L24" s="10" t="s">
        <v>190</v>
      </c>
      <c r="M24" s="10" t="s">
        <v>190</v>
      </c>
      <c r="N24" s="10"/>
      <c r="O24" s="10"/>
      <c r="P24" s="10"/>
      <c r="Q24" s="10"/>
      <c r="R24" s="10"/>
      <c r="S24" s="10"/>
      <c r="T24" s="18"/>
      <c r="U24" s="23" t="s">
        <v>190</v>
      </c>
      <c r="V24" s="11"/>
      <c r="W24" s="11"/>
      <c r="X24" s="24"/>
      <c r="Y24" s="28" t="s">
        <v>190</v>
      </c>
      <c r="Z24" s="11" t="s">
        <v>190</v>
      </c>
      <c r="AA24" s="11" t="s">
        <v>190</v>
      </c>
      <c r="AB24" s="11" t="s">
        <v>190</v>
      </c>
      <c r="AC24" s="11" t="s">
        <v>190</v>
      </c>
      <c r="AD24" s="11" t="s">
        <v>190</v>
      </c>
      <c r="AE24" s="11" t="s">
        <v>190</v>
      </c>
      <c r="AF24" s="11" t="s">
        <v>190</v>
      </c>
      <c r="AG24" s="11" t="s">
        <v>190</v>
      </c>
      <c r="AH24" s="11" t="s">
        <v>190</v>
      </c>
      <c r="AI24" s="11" t="s">
        <v>190</v>
      </c>
      <c r="AJ24" s="11"/>
      <c r="AK24" s="11"/>
      <c r="AL24" s="11"/>
      <c r="AM24" s="11"/>
      <c r="AN24" s="11"/>
      <c r="AO24" s="11"/>
    </row>
    <row r="25" spans="2:41" ht="15" customHeight="1">
      <c r="B25" s="4" t="str">
        <f t="shared" si="0"/>
        <v>USLA</v>
      </c>
      <c r="C25" s="3" t="s">
        <v>68</v>
      </c>
      <c r="D25" s="9" t="s">
        <v>26</v>
      </c>
      <c r="E25" s="17" t="s">
        <v>190</v>
      </c>
      <c r="F25" s="10" t="s">
        <v>190</v>
      </c>
      <c r="G25" s="10" t="s">
        <v>190</v>
      </c>
      <c r="H25" s="10" t="s">
        <v>190</v>
      </c>
      <c r="I25" s="10" t="s">
        <v>190</v>
      </c>
      <c r="J25" s="10" t="s">
        <v>190</v>
      </c>
      <c r="K25" s="10" t="s">
        <v>190</v>
      </c>
      <c r="L25" s="10" t="s">
        <v>190</v>
      </c>
      <c r="M25" s="10" t="s">
        <v>190</v>
      </c>
      <c r="N25" s="10"/>
      <c r="O25" s="10"/>
      <c r="P25" s="10"/>
      <c r="Q25" s="10"/>
      <c r="R25" s="10"/>
      <c r="S25" s="10"/>
      <c r="T25" s="18"/>
      <c r="U25" s="23" t="s">
        <v>190</v>
      </c>
      <c r="V25" s="11"/>
      <c r="W25" s="11"/>
      <c r="X25" s="24"/>
      <c r="Y25" s="28" t="s">
        <v>190</v>
      </c>
      <c r="Z25" s="11" t="s">
        <v>190</v>
      </c>
      <c r="AA25" s="11" t="s">
        <v>190</v>
      </c>
      <c r="AB25" s="11" t="s">
        <v>190</v>
      </c>
      <c r="AC25" s="11" t="s">
        <v>190</v>
      </c>
      <c r="AD25" s="11" t="s">
        <v>190</v>
      </c>
      <c r="AE25" s="11" t="s">
        <v>190</v>
      </c>
      <c r="AF25" s="11" t="s">
        <v>190</v>
      </c>
      <c r="AG25" s="11" t="s">
        <v>190</v>
      </c>
      <c r="AH25" s="11" t="s">
        <v>190</v>
      </c>
      <c r="AI25" s="11" t="s">
        <v>190</v>
      </c>
      <c r="AJ25" s="11"/>
      <c r="AK25" s="11"/>
      <c r="AL25" s="11"/>
      <c r="AM25" s="11"/>
      <c r="AN25" s="11"/>
      <c r="AO25" s="11"/>
    </row>
    <row r="26" spans="2:41" ht="15" customHeight="1">
      <c r="B26" s="4" t="str">
        <f t="shared" si="0"/>
        <v>USMA 01001:02791</v>
      </c>
      <c r="C26" s="3" t="s">
        <v>68</v>
      </c>
      <c r="D26" s="9" t="s">
        <v>195</v>
      </c>
      <c r="E26" s="17" t="s">
        <v>190</v>
      </c>
      <c r="F26" s="10" t="s">
        <v>190</v>
      </c>
      <c r="G26" s="10" t="s">
        <v>190</v>
      </c>
      <c r="H26" s="10" t="s">
        <v>190</v>
      </c>
      <c r="I26" s="10" t="s">
        <v>190</v>
      </c>
      <c r="J26" s="10" t="s">
        <v>190</v>
      </c>
      <c r="K26" s="10" t="s">
        <v>190</v>
      </c>
      <c r="L26" s="10" t="s">
        <v>190</v>
      </c>
      <c r="M26" s="10" t="s">
        <v>190</v>
      </c>
      <c r="N26" s="10"/>
      <c r="O26" s="10"/>
      <c r="P26" s="10"/>
      <c r="Q26" s="10"/>
      <c r="R26" s="10"/>
      <c r="S26" s="10"/>
      <c r="T26" s="18"/>
      <c r="U26" s="23" t="s">
        <v>190</v>
      </c>
      <c r="V26" s="11"/>
      <c r="W26" s="11"/>
      <c r="X26" s="24"/>
      <c r="Y26" s="28" t="s">
        <v>190</v>
      </c>
      <c r="Z26" s="11" t="s">
        <v>190</v>
      </c>
      <c r="AA26" s="11" t="s">
        <v>190</v>
      </c>
      <c r="AB26" s="11" t="s">
        <v>190</v>
      </c>
      <c r="AC26" s="11" t="s">
        <v>190</v>
      </c>
      <c r="AD26" s="11" t="s">
        <v>190</v>
      </c>
      <c r="AE26" s="11" t="s">
        <v>190</v>
      </c>
      <c r="AF26" s="11" t="s">
        <v>190</v>
      </c>
      <c r="AG26" s="11" t="s">
        <v>190</v>
      </c>
      <c r="AH26" s="11" t="s">
        <v>190</v>
      </c>
      <c r="AI26" s="11" t="s">
        <v>190</v>
      </c>
      <c r="AJ26" s="11"/>
      <c r="AK26" s="11"/>
      <c r="AL26" s="11"/>
      <c r="AM26" s="11"/>
      <c r="AN26" s="11"/>
      <c r="AO26" s="11"/>
    </row>
    <row r="27" spans="2:41" ht="15" customHeight="1">
      <c r="B27" s="4" t="str">
        <f t="shared" si="0"/>
        <v>USMA 05501:05544</v>
      </c>
      <c r="C27" s="3" t="s">
        <v>68</v>
      </c>
      <c r="D27" s="9" t="s">
        <v>196</v>
      </c>
      <c r="E27" s="17" t="s">
        <v>190</v>
      </c>
      <c r="F27" s="10" t="s">
        <v>190</v>
      </c>
      <c r="G27" s="10" t="s">
        <v>190</v>
      </c>
      <c r="H27" s="10" t="s">
        <v>190</v>
      </c>
      <c r="I27" s="10" t="s">
        <v>190</v>
      </c>
      <c r="J27" s="10" t="s">
        <v>190</v>
      </c>
      <c r="K27" s="10" t="s">
        <v>190</v>
      </c>
      <c r="L27" s="10" t="s">
        <v>190</v>
      </c>
      <c r="M27" s="10" t="s">
        <v>190</v>
      </c>
      <c r="N27" s="10"/>
      <c r="O27" s="10"/>
      <c r="P27" s="10"/>
      <c r="Q27" s="10"/>
      <c r="R27" s="10"/>
      <c r="S27" s="10"/>
      <c r="T27" s="18"/>
      <c r="U27" s="23" t="s">
        <v>190</v>
      </c>
      <c r="V27" s="11"/>
      <c r="W27" s="11"/>
      <c r="X27" s="24"/>
      <c r="Y27" s="28" t="s">
        <v>190</v>
      </c>
      <c r="Z27" s="11" t="s">
        <v>190</v>
      </c>
      <c r="AA27" s="11" t="s">
        <v>190</v>
      </c>
      <c r="AB27" s="11" t="s">
        <v>190</v>
      </c>
      <c r="AC27" s="11" t="s">
        <v>190</v>
      </c>
      <c r="AD27" s="11" t="s">
        <v>190</v>
      </c>
      <c r="AE27" s="11" t="s">
        <v>190</v>
      </c>
      <c r="AF27" s="11" t="s">
        <v>190</v>
      </c>
      <c r="AG27" s="11" t="s">
        <v>190</v>
      </c>
      <c r="AH27" s="11" t="s">
        <v>190</v>
      </c>
      <c r="AI27" s="11" t="s">
        <v>190</v>
      </c>
      <c r="AJ27" s="11"/>
      <c r="AK27" s="11"/>
      <c r="AL27" s="11"/>
      <c r="AM27" s="11"/>
      <c r="AN27" s="11"/>
      <c r="AO27" s="11"/>
    </row>
    <row r="28" spans="2:41" ht="15" customHeight="1">
      <c r="B28" s="4" t="str">
        <f t="shared" si="0"/>
        <v>USMD 20335:20797</v>
      </c>
      <c r="C28" s="3" t="s">
        <v>68</v>
      </c>
      <c r="D28" s="9" t="s">
        <v>197</v>
      </c>
      <c r="E28" s="17" t="s">
        <v>190</v>
      </c>
      <c r="F28" s="10" t="s">
        <v>190</v>
      </c>
      <c r="G28" s="10" t="s">
        <v>190</v>
      </c>
      <c r="H28" s="10" t="s">
        <v>190</v>
      </c>
      <c r="I28" s="10" t="s">
        <v>190</v>
      </c>
      <c r="J28" s="10" t="s">
        <v>190</v>
      </c>
      <c r="K28" s="10" t="s">
        <v>190</v>
      </c>
      <c r="L28" s="10" t="s">
        <v>190</v>
      </c>
      <c r="M28" s="10" t="s">
        <v>190</v>
      </c>
      <c r="N28" s="10"/>
      <c r="O28" s="10"/>
      <c r="P28" s="10"/>
      <c r="Q28" s="10"/>
      <c r="R28" s="10"/>
      <c r="S28" s="10"/>
      <c r="T28" s="18"/>
      <c r="U28" s="23" t="s">
        <v>190</v>
      </c>
      <c r="V28" s="11"/>
      <c r="W28" s="11"/>
      <c r="X28" s="24"/>
      <c r="Y28" s="28" t="s">
        <v>190</v>
      </c>
      <c r="Z28" s="11" t="s">
        <v>190</v>
      </c>
      <c r="AA28" s="11" t="s">
        <v>190</v>
      </c>
      <c r="AB28" s="11" t="s">
        <v>190</v>
      </c>
      <c r="AC28" s="11" t="s">
        <v>190</v>
      </c>
      <c r="AD28" s="11" t="s">
        <v>190</v>
      </c>
      <c r="AE28" s="11" t="s">
        <v>190</v>
      </c>
      <c r="AF28" s="11" t="s">
        <v>190</v>
      </c>
      <c r="AG28" s="11" t="s">
        <v>190</v>
      </c>
      <c r="AH28" s="11" t="s">
        <v>190</v>
      </c>
      <c r="AI28" s="11" t="s">
        <v>190</v>
      </c>
      <c r="AJ28" s="11"/>
      <c r="AK28" s="11"/>
      <c r="AL28" s="11"/>
      <c r="AM28" s="11"/>
      <c r="AN28" s="11"/>
      <c r="AO28" s="11"/>
    </row>
    <row r="29" spans="2:41" ht="15" customHeight="1">
      <c r="B29" s="4" t="str">
        <f t="shared" si="0"/>
        <v>USMD 20812:21930</v>
      </c>
      <c r="C29" s="3" t="s">
        <v>68</v>
      </c>
      <c r="D29" s="9" t="s">
        <v>198</v>
      </c>
      <c r="E29" s="17" t="s">
        <v>190</v>
      </c>
      <c r="F29" s="10" t="s">
        <v>190</v>
      </c>
      <c r="G29" s="10" t="s">
        <v>190</v>
      </c>
      <c r="H29" s="10" t="s">
        <v>190</v>
      </c>
      <c r="I29" s="10" t="s">
        <v>190</v>
      </c>
      <c r="J29" s="10" t="s">
        <v>190</v>
      </c>
      <c r="K29" s="10" t="s">
        <v>190</v>
      </c>
      <c r="L29" s="10" t="s">
        <v>190</v>
      </c>
      <c r="M29" s="10" t="s">
        <v>190</v>
      </c>
      <c r="N29" s="10"/>
      <c r="O29" s="10"/>
      <c r="P29" s="10"/>
      <c r="Q29" s="10"/>
      <c r="R29" s="10"/>
      <c r="S29" s="10"/>
      <c r="T29" s="18"/>
      <c r="U29" s="23" t="s">
        <v>190</v>
      </c>
      <c r="V29" s="11"/>
      <c r="W29" s="11"/>
      <c r="X29" s="24"/>
      <c r="Y29" s="28" t="s">
        <v>190</v>
      </c>
      <c r="Z29" s="11" t="s">
        <v>190</v>
      </c>
      <c r="AA29" s="11" t="s">
        <v>190</v>
      </c>
      <c r="AB29" s="11" t="s">
        <v>190</v>
      </c>
      <c r="AC29" s="11" t="s">
        <v>190</v>
      </c>
      <c r="AD29" s="11" t="s">
        <v>190</v>
      </c>
      <c r="AE29" s="11" t="s">
        <v>190</v>
      </c>
      <c r="AF29" s="11" t="s">
        <v>190</v>
      </c>
      <c r="AG29" s="11" t="s">
        <v>190</v>
      </c>
      <c r="AH29" s="11" t="s">
        <v>190</v>
      </c>
      <c r="AI29" s="11" t="s">
        <v>190</v>
      </c>
      <c r="AJ29" s="11"/>
      <c r="AK29" s="11"/>
      <c r="AL29" s="11"/>
      <c r="AM29" s="11"/>
      <c r="AN29" s="11"/>
      <c r="AO29" s="11"/>
    </row>
    <row r="30" spans="2:41" ht="15" customHeight="1">
      <c r="B30" s="4" t="str">
        <f t="shared" si="0"/>
        <v>USME</v>
      </c>
      <c r="C30" s="3" t="s">
        <v>68</v>
      </c>
      <c r="D30" s="9" t="s">
        <v>29</v>
      </c>
      <c r="E30" s="17" t="s">
        <v>190</v>
      </c>
      <c r="F30" s="10" t="s">
        <v>190</v>
      </c>
      <c r="G30" s="10" t="s">
        <v>190</v>
      </c>
      <c r="H30" s="10" t="s">
        <v>190</v>
      </c>
      <c r="I30" s="10" t="s">
        <v>190</v>
      </c>
      <c r="J30" s="10" t="s">
        <v>190</v>
      </c>
      <c r="K30" s="10" t="s">
        <v>190</v>
      </c>
      <c r="L30" s="10" t="s">
        <v>190</v>
      </c>
      <c r="M30" s="10" t="s">
        <v>190</v>
      </c>
      <c r="N30" s="10"/>
      <c r="O30" s="10"/>
      <c r="P30" s="10"/>
      <c r="Q30" s="10"/>
      <c r="R30" s="10"/>
      <c r="S30" s="10"/>
      <c r="T30" s="18"/>
      <c r="U30" s="23" t="s">
        <v>190</v>
      </c>
      <c r="V30" s="11"/>
      <c r="W30" s="11"/>
      <c r="X30" s="24"/>
      <c r="Y30" s="28" t="s">
        <v>190</v>
      </c>
      <c r="Z30" s="11" t="s">
        <v>190</v>
      </c>
      <c r="AA30" s="11" t="s">
        <v>190</v>
      </c>
      <c r="AB30" s="11" t="s">
        <v>190</v>
      </c>
      <c r="AC30" s="11" t="s">
        <v>190</v>
      </c>
      <c r="AD30" s="11" t="s">
        <v>190</v>
      </c>
      <c r="AE30" s="11" t="s">
        <v>190</v>
      </c>
      <c r="AF30" s="11" t="s">
        <v>190</v>
      </c>
      <c r="AG30" s="11" t="s">
        <v>190</v>
      </c>
      <c r="AH30" s="11" t="s">
        <v>190</v>
      </c>
      <c r="AI30" s="11" t="s">
        <v>190</v>
      </c>
      <c r="AJ30" s="11"/>
      <c r="AK30" s="11"/>
      <c r="AL30" s="11"/>
      <c r="AM30" s="11"/>
      <c r="AN30" s="11"/>
      <c r="AO30" s="11"/>
    </row>
    <row r="31" spans="2:41" ht="15" customHeight="1">
      <c r="B31" s="4" t="str">
        <f t="shared" si="0"/>
        <v>USMI</v>
      </c>
      <c r="C31" s="3" t="s">
        <v>68</v>
      </c>
      <c r="D31" s="9" t="s">
        <v>30</v>
      </c>
      <c r="E31" s="17" t="s">
        <v>190</v>
      </c>
      <c r="F31" s="10" t="s">
        <v>190</v>
      </c>
      <c r="G31" s="10" t="s">
        <v>190</v>
      </c>
      <c r="H31" s="10" t="s">
        <v>190</v>
      </c>
      <c r="I31" s="10" t="s">
        <v>190</v>
      </c>
      <c r="J31" s="10" t="s">
        <v>190</v>
      </c>
      <c r="K31" s="10" t="s">
        <v>190</v>
      </c>
      <c r="L31" s="10" t="s">
        <v>190</v>
      </c>
      <c r="M31" s="10" t="s">
        <v>190</v>
      </c>
      <c r="N31" s="10"/>
      <c r="O31" s="10"/>
      <c r="P31" s="10"/>
      <c r="Q31" s="10"/>
      <c r="R31" s="10"/>
      <c r="S31" s="10"/>
      <c r="T31" s="18"/>
      <c r="U31" s="23" t="s">
        <v>190</v>
      </c>
      <c r="V31" s="11"/>
      <c r="W31" s="11"/>
      <c r="X31" s="24"/>
      <c r="Y31" s="28" t="s">
        <v>190</v>
      </c>
      <c r="Z31" s="11" t="s">
        <v>190</v>
      </c>
      <c r="AA31" s="11" t="s">
        <v>190</v>
      </c>
      <c r="AB31" s="11" t="s">
        <v>190</v>
      </c>
      <c r="AC31" s="11" t="s">
        <v>190</v>
      </c>
      <c r="AD31" s="11" t="s">
        <v>190</v>
      </c>
      <c r="AE31" s="11" t="s">
        <v>190</v>
      </c>
      <c r="AF31" s="11" t="s">
        <v>190</v>
      </c>
      <c r="AG31" s="11" t="s">
        <v>190</v>
      </c>
      <c r="AH31" s="11" t="s">
        <v>190</v>
      </c>
      <c r="AI31" s="11" t="s">
        <v>190</v>
      </c>
      <c r="AJ31" s="11"/>
      <c r="AK31" s="11"/>
      <c r="AL31" s="11"/>
      <c r="AM31" s="11"/>
      <c r="AN31" s="11"/>
      <c r="AO31" s="11"/>
    </row>
    <row r="32" spans="2:41" ht="15" customHeight="1">
      <c r="B32" s="4" t="str">
        <f t="shared" si="0"/>
        <v>USMN</v>
      </c>
      <c r="C32" s="3" t="s">
        <v>68</v>
      </c>
      <c r="D32" s="9" t="s">
        <v>31</v>
      </c>
      <c r="E32" s="17" t="s">
        <v>190</v>
      </c>
      <c r="F32" s="10" t="s">
        <v>190</v>
      </c>
      <c r="G32" s="10" t="s">
        <v>190</v>
      </c>
      <c r="H32" s="10" t="s">
        <v>190</v>
      </c>
      <c r="I32" s="10" t="s">
        <v>190</v>
      </c>
      <c r="J32" s="10" t="s">
        <v>190</v>
      </c>
      <c r="K32" s="10" t="s">
        <v>190</v>
      </c>
      <c r="L32" s="10" t="s">
        <v>190</v>
      </c>
      <c r="M32" s="10" t="s">
        <v>190</v>
      </c>
      <c r="N32" s="10"/>
      <c r="O32" s="10"/>
      <c r="P32" s="10"/>
      <c r="Q32" s="10"/>
      <c r="R32" s="10"/>
      <c r="S32" s="10"/>
      <c r="T32" s="18"/>
      <c r="U32" s="23" t="s">
        <v>190</v>
      </c>
      <c r="V32" s="11"/>
      <c r="W32" s="11"/>
      <c r="X32" s="24"/>
      <c r="Y32" s="28" t="s">
        <v>190</v>
      </c>
      <c r="Z32" s="11" t="s">
        <v>190</v>
      </c>
      <c r="AA32" s="11" t="s">
        <v>190</v>
      </c>
      <c r="AB32" s="11" t="s">
        <v>190</v>
      </c>
      <c r="AC32" s="11" t="s">
        <v>190</v>
      </c>
      <c r="AD32" s="11" t="s">
        <v>190</v>
      </c>
      <c r="AE32" s="11" t="s">
        <v>190</v>
      </c>
      <c r="AF32" s="11" t="s">
        <v>190</v>
      </c>
      <c r="AG32" s="11" t="s">
        <v>190</v>
      </c>
      <c r="AH32" s="11" t="s">
        <v>190</v>
      </c>
      <c r="AI32" s="11" t="s">
        <v>190</v>
      </c>
      <c r="AJ32" s="11"/>
      <c r="AK32" s="11"/>
      <c r="AL32" s="11"/>
      <c r="AM32" s="11"/>
      <c r="AN32" s="11"/>
      <c r="AO32" s="11"/>
    </row>
    <row r="33" spans="2:41" ht="15" customHeight="1">
      <c r="B33" s="4" t="str">
        <f t="shared" si="0"/>
        <v>USMO</v>
      </c>
      <c r="C33" s="3" t="s">
        <v>68</v>
      </c>
      <c r="D33" s="9" t="s">
        <v>32</v>
      </c>
      <c r="E33" s="17" t="s">
        <v>190</v>
      </c>
      <c r="F33" s="10" t="s">
        <v>190</v>
      </c>
      <c r="G33" s="10" t="s">
        <v>190</v>
      </c>
      <c r="H33" s="10" t="s">
        <v>190</v>
      </c>
      <c r="I33" s="10" t="s">
        <v>190</v>
      </c>
      <c r="J33" s="10" t="s">
        <v>190</v>
      </c>
      <c r="K33" s="10" t="s">
        <v>190</v>
      </c>
      <c r="L33" s="10" t="s">
        <v>190</v>
      </c>
      <c r="M33" s="10" t="s">
        <v>190</v>
      </c>
      <c r="N33" s="10"/>
      <c r="O33" s="10"/>
      <c r="P33" s="10"/>
      <c r="Q33" s="10"/>
      <c r="R33" s="10"/>
      <c r="S33" s="10"/>
      <c r="T33" s="18"/>
      <c r="U33" s="23" t="s">
        <v>190</v>
      </c>
      <c r="V33" s="11"/>
      <c r="W33" s="11"/>
      <c r="X33" s="24"/>
      <c r="Y33" s="28" t="s">
        <v>190</v>
      </c>
      <c r="Z33" s="11" t="s">
        <v>190</v>
      </c>
      <c r="AA33" s="11" t="s">
        <v>190</v>
      </c>
      <c r="AB33" s="11" t="s">
        <v>190</v>
      </c>
      <c r="AC33" s="11" t="s">
        <v>190</v>
      </c>
      <c r="AD33" s="11" t="s">
        <v>190</v>
      </c>
      <c r="AE33" s="11" t="s">
        <v>190</v>
      </c>
      <c r="AF33" s="11" t="s">
        <v>190</v>
      </c>
      <c r="AG33" s="11" t="s">
        <v>190</v>
      </c>
      <c r="AH33" s="11" t="s">
        <v>190</v>
      </c>
      <c r="AI33" s="11" t="s">
        <v>190</v>
      </c>
      <c r="AJ33" s="11"/>
      <c r="AK33" s="11"/>
      <c r="AL33" s="11"/>
      <c r="AM33" s="11"/>
      <c r="AN33" s="11"/>
      <c r="AO33" s="11"/>
    </row>
    <row r="34" spans="2:41" ht="15" customHeight="1">
      <c r="B34" s="4" t="str">
        <f t="shared" si="0"/>
        <v>USMS</v>
      </c>
      <c r="C34" s="3" t="s">
        <v>68</v>
      </c>
      <c r="D34" s="9" t="s">
        <v>33</v>
      </c>
      <c r="E34" s="17" t="s">
        <v>190</v>
      </c>
      <c r="F34" s="10" t="s">
        <v>190</v>
      </c>
      <c r="G34" s="10" t="s">
        <v>190</v>
      </c>
      <c r="H34" s="10" t="s">
        <v>190</v>
      </c>
      <c r="I34" s="10" t="s">
        <v>190</v>
      </c>
      <c r="J34" s="10" t="s">
        <v>190</v>
      </c>
      <c r="K34" s="10" t="s">
        <v>190</v>
      </c>
      <c r="L34" s="10" t="s">
        <v>190</v>
      </c>
      <c r="M34" s="10" t="s">
        <v>190</v>
      </c>
      <c r="N34" s="10"/>
      <c r="O34" s="10"/>
      <c r="P34" s="10"/>
      <c r="Q34" s="10"/>
      <c r="R34" s="10"/>
      <c r="S34" s="10"/>
      <c r="T34" s="18"/>
      <c r="U34" s="23" t="s">
        <v>190</v>
      </c>
      <c r="V34" s="11"/>
      <c r="W34" s="11"/>
      <c r="X34" s="24"/>
      <c r="Y34" s="28" t="s">
        <v>190</v>
      </c>
      <c r="Z34" s="11" t="s">
        <v>190</v>
      </c>
      <c r="AA34" s="11" t="s">
        <v>190</v>
      </c>
      <c r="AB34" s="11" t="s">
        <v>190</v>
      </c>
      <c r="AC34" s="11" t="s">
        <v>190</v>
      </c>
      <c r="AD34" s="11" t="s">
        <v>190</v>
      </c>
      <c r="AE34" s="11" t="s">
        <v>190</v>
      </c>
      <c r="AF34" s="11" t="s">
        <v>190</v>
      </c>
      <c r="AG34" s="11" t="s">
        <v>190</v>
      </c>
      <c r="AH34" s="11" t="s">
        <v>190</v>
      </c>
      <c r="AI34" s="11" t="s">
        <v>190</v>
      </c>
      <c r="AJ34" s="11"/>
      <c r="AK34" s="11"/>
      <c r="AL34" s="11"/>
      <c r="AM34" s="11"/>
      <c r="AN34" s="11"/>
      <c r="AO34" s="11"/>
    </row>
    <row r="35" spans="2:41" ht="15" customHeight="1">
      <c r="B35" s="4" t="str">
        <f t="shared" si="0"/>
        <v>USMT</v>
      </c>
      <c r="C35" s="3" t="s">
        <v>68</v>
      </c>
      <c r="D35" s="9" t="s">
        <v>34</v>
      </c>
      <c r="E35" s="17" t="s">
        <v>190</v>
      </c>
      <c r="F35" s="10" t="s">
        <v>190</v>
      </c>
      <c r="G35" s="10" t="s">
        <v>190</v>
      </c>
      <c r="H35" s="10" t="s">
        <v>190</v>
      </c>
      <c r="I35" s="10" t="s">
        <v>190</v>
      </c>
      <c r="J35" s="10" t="s">
        <v>190</v>
      </c>
      <c r="K35" s="10" t="s">
        <v>190</v>
      </c>
      <c r="L35" s="10" t="s">
        <v>190</v>
      </c>
      <c r="M35" s="10" t="s">
        <v>190</v>
      </c>
      <c r="N35" s="10"/>
      <c r="O35" s="10"/>
      <c r="P35" s="10"/>
      <c r="Q35" s="10"/>
      <c r="R35" s="10"/>
      <c r="S35" s="10"/>
      <c r="T35" s="18"/>
      <c r="U35" s="23" t="s">
        <v>190</v>
      </c>
      <c r="V35" s="11"/>
      <c r="W35" s="11"/>
      <c r="X35" s="24"/>
      <c r="Y35" s="28" t="s">
        <v>190</v>
      </c>
      <c r="Z35" s="11" t="s">
        <v>190</v>
      </c>
      <c r="AA35" s="11" t="s">
        <v>190</v>
      </c>
      <c r="AB35" s="11" t="s">
        <v>190</v>
      </c>
      <c r="AC35" s="11" t="s">
        <v>190</v>
      </c>
      <c r="AD35" s="11" t="s">
        <v>190</v>
      </c>
      <c r="AE35" s="11" t="s">
        <v>190</v>
      </c>
      <c r="AF35" s="11" t="s">
        <v>190</v>
      </c>
      <c r="AG35" s="11" t="s">
        <v>190</v>
      </c>
      <c r="AH35" s="11" t="s">
        <v>190</v>
      </c>
      <c r="AI35" s="11" t="s">
        <v>190</v>
      </c>
      <c r="AJ35" s="11"/>
      <c r="AK35" s="11"/>
      <c r="AL35" s="11"/>
      <c r="AM35" s="11"/>
      <c r="AN35" s="11"/>
      <c r="AO35" s="11"/>
    </row>
    <row r="36" spans="2:41" ht="15" customHeight="1">
      <c r="B36" s="4" t="str">
        <f t="shared" si="0"/>
        <v>USNC</v>
      </c>
      <c r="C36" s="3" t="s">
        <v>68</v>
      </c>
      <c r="D36" s="9" t="s">
        <v>35</v>
      </c>
      <c r="E36" s="17" t="s">
        <v>190</v>
      </c>
      <c r="F36" s="10" t="s">
        <v>190</v>
      </c>
      <c r="G36" s="10" t="s">
        <v>190</v>
      </c>
      <c r="H36" s="10" t="s">
        <v>190</v>
      </c>
      <c r="I36" s="10" t="s">
        <v>190</v>
      </c>
      <c r="J36" s="10" t="s">
        <v>190</v>
      </c>
      <c r="K36" s="10" t="s">
        <v>190</v>
      </c>
      <c r="L36" s="10" t="s">
        <v>190</v>
      </c>
      <c r="M36" s="10" t="s">
        <v>190</v>
      </c>
      <c r="N36" s="10"/>
      <c r="O36" s="10"/>
      <c r="P36" s="10"/>
      <c r="Q36" s="10"/>
      <c r="R36" s="10"/>
      <c r="S36" s="10"/>
      <c r="T36" s="18"/>
      <c r="U36" s="23" t="s">
        <v>190</v>
      </c>
      <c r="V36" s="11"/>
      <c r="W36" s="11"/>
      <c r="X36" s="24"/>
      <c r="Y36" s="28" t="s">
        <v>190</v>
      </c>
      <c r="Z36" s="11" t="s">
        <v>190</v>
      </c>
      <c r="AA36" s="11" t="s">
        <v>190</v>
      </c>
      <c r="AB36" s="11" t="s">
        <v>190</v>
      </c>
      <c r="AC36" s="11" t="s">
        <v>190</v>
      </c>
      <c r="AD36" s="11" t="s">
        <v>190</v>
      </c>
      <c r="AE36" s="11" t="s">
        <v>190</v>
      </c>
      <c r="AF36" s="11" t="s">
        <v>190</v>
      </c>
      <c r="AG36" s="11" t="s">
        <v>190</v>
      </c>
      <c r="AH36" s="11" t="s">
        <v>190</v>
      </c>
      <c r="AI36" s="11" t="s">
        <v>190</v>
      </c>
      <c r="AJ36" s="11"/>
      <c r="AK36" s="11"/>
      <c r="AL36" s="11"/>
      <c r="AM36" s="11"/>
      <c r="AN36" s="11"/>
      <c r="AO36" s="11"/>
    </row>
    <row r="37" spans="2:41" ht="15" customHeight="1">
      <c r="B37" s="4" t="str">
        <f t="shared" si="0"/>
        <v>USND</v>
      </c>
      <c r="C37" s="3" t="s">
        <v>68</v>
      </c>
      <c r="D37" s="9" t="s">
        <v>36</v>
      </c>
      <c r="E37" s="17" t="s">
        <v>190</v>
      </c>
      <c r="F37" s="10" t="s">
        <v>190</v>
      </c>
      <c r="G37" s="10" t="s">
        <v>190</v>
      </c>
      <c r="H37" s="10" t="s">
        <v>190</v>
      </c>
      <c r="I37" s="10" t="s">
        <v>190</v>
      </c>
      <c r="J37" s="10" t="s">
        <v>190</v>
      </c>
      <c r="K37" s="10" t="s">
        <v>190</v>
      </c>
      <c r="L37" s="10" t="s">
        <v>190</v>
      </c>
      <c r="M37" s="10" t="s">
        <v>190</v>
      </c>
      <c r="N37" s="10"/>
      <c r="O37" s="10"/>
      <c r="P37" s="10"/>
      <c r="Q37" s="10"/>
      <c r="R37" s="10"/>
      <c r="S37" s="10"/>
      <c r="T37" s="18"/>
      <c r="U37" s="23" t="s">
        <v>190</v>
      </c>
      <c r="V37" s="11"/>
      <c r="W37" s="11"/>
      <c r="X37" s="24"/>
      <c r="Y37" s="28" t="s">
        <v>190</v>
      </c>
      <c r="Z37" s="11" t="s">
        <v>190</v>
      </c>
      <c r="AA37" s="11" t="s">
        <v>190</v>
      </c>
      <c r="AB37" s="11" t="s">
        <v>190</v>
      </c>
      <c r="AC37" s="11" t="s">
        <v>190</v>
      </c>
      <c r="AD37" s="11" t="s">
        <v>190</v>
      </c>
      <c r="AE37" s="11" t="s">
        <v>190</v>
      </c>
      <c r="AF37" s="11" t="s">
        <v>190</v>
      </c>
      <c r="AG37" s="11" t="s">
        <v>190</v>
      </c>
      <c r="AH37" s="11" t="s">
        <v>190</v>
      </c>
      <c r="AI37" s="11" t="s">
        <v>190</v>
      </c>
      <c r="AJ37" s="11"/>
      <c r="AK37" s="11"/>
      <c r="AL37" s="11"/>
      <c r="AM37" s="11"/>
      <c r="AN37" s="11"/>
      <c r="AO37" s="11"/>
    </row>
    <row r="38" spans="2:41" ht="15" customHeight="1">
      <c r="B38" s="4" t="str">
        <f t="shared" si="0"/>
        <v>USNE</v>
      </c>
      <c r="C38" s="3" t="s">
        <v>68</v>
      </c>
      <c r="D38" s="9" t="s">
        <v>37</v>
      </c>
      <c r="E38" s="17" t="s">
        <v>190</v>
      </c>
      <c r="F38" s="10" t="s">
        <v>190</v>
      </c>
      <c r="G38" s="10" t="s">
        <v>190</v>
      </c>
      <c r="H38" s="10" t="s">
        <v>190</v>
      </c>
      <c r="I38" s="10" t="s">
        <v>190</v>
      </c>
      <c r="J38" s="10" t="s">
        <v>190</v>
      </c>
      <c r="K38" s="10" t="s">
        <v>190</v>
      </c>
      <c r="L38" s="10" t="s">
        <v>190</v>
      </c>
      <c r="M38" s="10" t="s">
        <v>190</v>
      </c>
      <c r="N38" s="10"/>
      <c r="O38" s="10"/>
      <c r="P38" s="10"/>
      <c r="Q38" s="10"/>
      <c r="R38" s="10"/>
      <c r="S38" s="10"/>
      <c r="T38" s="18"/>
      <c r="U38" s="23" t="s">
        <v>190</v>
      </c>
      <c r="V38" s="11"/>
      <c r="W38" s="11"/>
      <c r="X38" s="24"/>
      <c r="Y38" s="28" t="s">
        <v>190</v>
      </c>
      <c r="Z38" s="11" t="s">
        <v>190</v>
      </c>
      <c r="AA38" s="11" t="s">
        <v>190</v>
      </c>
      <c r="AB38" s="11" t="s">
        <v>190</v>
      </c>
      <c r="AC38" s="11" t="s">
        <v>190</v>
      </c>
      <c r="AD38" s="11" t="s">
        <v>190</v>
      </c>
      <c r="AE38" s="11" t="s">
        <v>190</v>
      </c>
      <c r="AF38" s="11" t="s">
        <v>190</v>
      </c>
      <c r="AG38" s="11" t="s">
        <v>190</v>
      </c>
      <c r="AH38" s="11" t="s">
        <v>190</v>
      </c>
      <c r="AI38" s="11" t="s">
        <v>190</v>
      </c>
      <c r="AJ38" s="11"/>
      <c r="AK38" s="11"/>
      <c r="AL38" s="11"/>
      <c r="AM38" s="11"/>
      <c r="AN38" s="11"/>
      <c r="AO38" s="11"/>
    </row>
    <row r="39" spans="2:41" ht="15" customHeight="1">
      <c r="B39" s="4" t="str">
        <f t="shared" si="0"/>
        <v>USNH</v>
      </c>
      <c r="C39" s="3" t="s">
        <v>68</v>
      </c>
      <c r="D39" s="9" t="s">
        <v>38</v>
      </c>
      <c r="E39" s="17" t="s">
        <v>190</v>
      </c>
      <c r="F39" s="10" t="s">
        <v>190</v>
      </c>
      <c r="G39" s="10" t="s">
        <v>190</v>
      </c>
      <c r="H39" s="10" t="s">
        <v>190</v>
      </c>
      <c r="I39" s="10" t="s">
        <v>190</v>
      </c>
      <c r="J39" s="10" t="s">
        <v>190</v>
      </c>
      <c r="K39" s="10" t="s">
        <v>190</v>
      </c>
      <c r="L39" s="10" t="s">
        <v>190</v>
      </c>
      <c r="M39" s="10" t="s">
        <v>190</v>
      </c>
      <c r="N39" s="10"/>
      <c r="O39" s="10"/>
      <c r="P39" s="10"/>
      <c r="Q39" s="10"/>
      <c r="R39" s="10"/>
      <c r="S39" s="10"/>
      <c r="T39" s="18"/>
      <c r="U39" s="23" t="s">
        <v>190</v>
      </c>
      <c r="V39" s="11"/>
      <c r="W39" s="11"/>
      <c r="X39" s="24"/>
      <c r="Y39" s="28" t="s">
        <v>190</v>
      </c>
      <c r="Z39" s="11" t="s">
        <v>190</v>
      </c>
      <c r="AA39" s="11" t="s">
        <v>190</v>
      </c>
      <c r="AB39" s="11" t="s">
        <v>190</v>
      </c>
      <c r="AC39" s="11" t="s">
        <v>190</v>
      </c>
      <c r="AD39" s="11" t="s">
        <v>190</v>
      </c>
      <c r="AE39" s="11" t="s">
        <v>190</v>
      </c>
      <c r="AF39" s="11" t="s">
        <v>190</v>
      </c>
      <c r="AG39" s="11" t="s">
        <v>190</v>
      </c>
      <c r="AH39" s="11" t="s">
        <v>190</v>
      </c>
      <c r="AI39" s="11" t="s">
        <v>190</v>
      </c>
      <c r="AJ39" s="11"/>
      <c r="AK39" s="11"/>
      <c r="AL39" s="11"/>
      <c r="AM39" s="11"/>
      <c r="AN39" s="11"/>
      <c r="AO39" s="11"/>
    </row>
    <row r="40" spans="2:41" ht="15" customHeight="1">
      <c r="B40" s="4" t="str">
        <f t="shared" si="0"/>
        <v>USNJ</v>
      </c>
      <c r="C40" s="3" t="s">
        <v>68</v>
      </c>
      <c r="D40" s="9" t="s">
        <v>3</v>
      </c>
      <c r="E40" s="17" t="s">
        <v>190</v>
      </c>
      <c r="F40" s="10" t="s">
        <v>190</v>
      </c>
      <c r="G40" s="10" t="s">
        <v>190</v>
      </c>
      <c r="H40" s="10" t="s">
        <v>190</v>
      </c>
      <c r="I40" s="10" t="s">
        <v>190</v>
      </c>
      <c r="J40" s="10" t="s">
        <v>190</v>
      </c>
      <c r="K40" s="10" t="s">
        <v>190</v>
      </c>
      <c r="L40" s="10" t="s">
        <v>190</v>
      </c>
      <c r="M40" s="10" t="s">
        <v>190</v>
      </c>
      <c r="N40" s="10"/>
      <c r="O40" s="10"/>
      <c r="P40" s="10"/>
      <c r="Q40" s="10"/>
      <c r="R40" s="10"/>
      <c r="S40" s="10"/>
      <c r="T40" s="18"/>
      <c r="U40" s="23" t="s">
        <v>190</v>
      </c>
      <c r="V40" s="11"/>
      <c r="W40" s="11"/>
      <c r="X40" s="24"/>
      <c r="Y40" s="28" t="s">
        <v>190</v>
      </c>
      <c r="Z40" s="11" t="s">
        <v>190</v>
      </c>
      <c r="AA40" s="11" t="s">
        <v>190</v>
      </c>
      <c r="AB40" s="11" t="s">
        <v>190</v>
      </c>
      <c r="AC40" s="11" t="s">
        <v>190</v>
      </c>
      <c r="AD40" s="11" t="s">
        <v>190</v>
      </c>
      <c r="AE40" s="11" t="s">
        <v>190</v>
      </c>
      <c r="AF40" s="11" t="s">
        <v>190</v>
      </c>
      <c r="AG40" s="11" t="s">
        <v>190</v>
      </c>
      <c r="AH40" s="11" t="s">
        <v>190</v>
      </c>
      <c r="AI40" s="11" t="s">
        <v>190</v>
      </c>
      <c r="AJ40" s="11"/>
      <c r="AK40" s="11"/>
      <c r="AL40" s="11"/>
      <c r="AM40" s="11"/>
      <c r="AN40" s="11"/>
      <c r="AO40" s="11"/>
    </row>
    <row r="41" spans="2:41" ht="15" customHeight="1">
      <c r="B41" s="4" t="str">
        <f t="shared" si="0"/>
        <v>USNM</v>
      </c>
      <c r="C41" s="3" t="s">
        <v>68</v>
      </c>
      <c r="D41" s="9" t="s">
        <v>39</v>
      </c>
      <c r="E41" s="17" t="s">
        <v>190</v>
      </c>
      <c r="F41" s="10" t="s">
        <v>190</v>
      </c>
      <c r="G41" s="10" t="s">
        <v>190</v>
      </c>
      <c r="H41" s="10" t="s">
        <v>190</v>
      </c>
      <c r="I41" s="10" t="s">
        <v>190</v>
      </c>
      <c r="J41" s="10" t="s">
        <v>190</v>
      </c>
      <c r="K41" s="10" t="s">
        <v>190</v>
      </c>
      <c r="L41" s="10" t="s">
        <v>190</v>
      </c>
      <c r="M41" s="10" t="s">
        <v>190</v>
      </c>
      <c r="N41" s="10"/>
      <c r="O41" s="10"/>
      <c r="P41" s="10"/>
      <c r="Q41" s="10"/>
      <c r="R41" s="10"/>
      <c r="S41" s="10"/>
      <c r="T41" s="18"/>
      <c r="U41" s="23" t="s">
        <v>190</v>
      </c>
      <c r="V41" s="11"/>
      <c r="W41" s="11"/>
      <c r="X41" s="24"/>
      <c r="Y41" s="28" t="s">
        <v>190</v>
      </c>
      <c r="Z41" s="11" t="s">
        <v>190</v>
      </c>
      <c r="AA41" s="11" t="s">
        <v>190</v>
      </c>
      <c r="AB41" s="11" t="s">
        <v>190</v>
      </c>
      <c r="AC41" s="11" t="s">
        <v>190</v>
      </c>
      <c r="AD41" s="11" t="s">
        <v>190</v>
      </c>
      <c r="AE41" s="11" t="s">
        <v>190</v>
      </c>
      <c r="AF41" s="11" t="s">
        <v>190</v>
      </c>
      <c r="AG41" s="11" t="s">
        <v>190</v>
      </c>
      <c r="AH41" s="11" t="s">
        <v>190</v>
      </c>
      <c r="AI41" s="11" t="s">
        <v>190</v>
      </c>
      <c r="AJ41" s="11"/>
      <c r="AK41" s="11"/>
      <c r="AL41" s="11"/>
      <c r="AM41" s="11"/>
      <c r="AN41" s="11"/>
      <c r="AO41" s="11"/>
    </row>
    <row r="42" spans="2:41" ht="15" customHeight="1">
      <c r="B42" s="4" t="str">
        <f t="shared" si="0"/>
        <v>USNV</v>
      </c>
      <c r="C42" s="3" t="s">
        <v>68</v>
      </c>
      <c r="D42" s="9" t="s">
        <v>40</v>
      </c>
      <c r="E42" s="17" t="s">
        <v>190</v>
      </c>
      <c r="F42" s="10" t="s">
        <v>190</v>
      </c>
      <c r="G42" s="10" t="s">
        <v>190</v>
      </c>
      <c r="H42" s="10" t="s">
        <v>190</v>
      </c>
      <c r="I42" s="10" t="s">
        <v>190</v>
      </c>
      <c r="J42" s="10" t="s">
        <v>190</v>
      </c>
      <c r="K42" s="10" t="s">
        <v>190</v>
      </c>
      <c r="L42" s="10" t="s">
        <v>190</v>
      </c>
      <c r="M42" s="10" t="s">
        <v>190</v>
      </c>
      <c r="N42" s="10"/>
      <c r="O42" s="10"/>
      <c r="P42" s="10"/>
      <c r="Q42" s="10"/>
      <c r="R42" s="10"/>
      <c r="S42" s="10"/>
      <c r="T42" s="18"/>
      <c r="U42" s="23" t="s">
        <v>190</v>
      </c>
      <c r="V42" s="11"/>
      <c r="W42" s="11"/>
      <c r="X42" s="24"/>
      <c r="Y42" s="28" t="s">
        <v>190</v>
      </c>
      <c r="Z42" s="11" t="s">
        <v>190</v>
      </c>
      <c r="AA42" s="11" t="s">
        <v>190</v>
      </c>
      <c r="AB42" s="11" t="s">
        <v>190</v>
      </c>
      <c r="AC42" s="11" t="s">
        <v>190</v>
      </c>
      <c r="AD42" s="11" t="s">
        <v>190</v>
      </c>
      <c r="AE42" s="11" t="s">
        <v>190</v>
      </c>
      <c r="AF42" s="11" t="s">
        <v>190</v>
      </c>
      <c r="AG42" s="11" t="s">
        <v>190</v>
      </c>
      <c r="AH42" s="11" t="s">
        <v>190</v>
      </c>
      <c r="AI42" s="11" t="s">
        <v>190</v>
      </c>
      <c r="AJ42" s="11"/>
      <c r="AK42" s="11"/>
      <c r="AL42" s="11"/>
      <c r="AM42" s="11"/>
      <c r="AN42" s="11"/>
      <c r="AO42" s="11"/>
    </row>
    <row r="43" spans="2:41" ht="15" customHeight="1">
      <c r="B43" s="4" t="str">
        <f t="shared" si="0"/>
        <v>USNY 06390:06390</v>
      </c>
      <c r="C43" s="3" t="s">
        <v>68</v>
      </c>
      <c r="D43" s="9" t="s">
        <v>199</v>
      </c>
      <c r="E43" s="17" t="s">
        <v>190</v>
      </c>
      <c r="F43" s="10" t="s">
        <v>190</v>
      </c>
      <c r="G43" s="10" t="s">
        <v>190</v>
      </c>
      <c r="H43" s="10" t="s">
        <v>190</v>
      </c>
      <c r="I43" s="10" t="s">
        <v>190</v>
      </c>
      <c r="J43" s="10" t="s">
        <v>190</v>
      </c>
      <c r="K43" s="10" t="s">
        <v>190</v>
      </c>
      <c r="L43" s="10" t="s">
        <v>190</v>
      </c>
      <c r="M43" s="10" t="s">
        <v>190</v>
      </c>
      <c r="N43" s="10"/>
      <c r="O43" s="10"/>
      <c r="P43" s="10"/>
      <c r="Q43" s="10"/>
      <c r="R43" s="10"/>
      <c r="S43" s="10"/>
      <c r="T43" s="18"/>
      <c r="U43" s="23" t="s">
        <v>190</v>
      </c>
      <c r="V43" s="11"/>
      <c r="W43" s="11"/>
      <c r="X43" s="24"/>
      <c r="Y43" s="28" t="s">
        <v>190</v>
      </c>
      <c r="Z43" s="11" t="s">
        <v>190</v>
      </c>
      <c r="AA43" s="11" t="s">
        <v>190</v>
      </c>
      <c r="AB43" s="11" t="s">
        <v>190</v>
      </c>
      <c r="AC43" s="11" t="s">
        <v>190</v>
      </c>
      <c r="AD43" s="11" t="s">
        <v>190</v>
      </c>
      <c r="AE43" s="11" t="s">
        <v>190</v>
      </c>
      <c r="AF43" s="11" t="s">
        <v>190</v>
      </c>
      <c r="AG43" s="11" t="s">
        <v>190</v>
      </c>
      <c r="AH43" s="11" t="s">
        <v>190</v>
      </c>
      <c r="AI43" s="11" t="s">
        <v>190</v>
      </c>
      <c r="AJ43" s="11"/>
      <c r="AK43" s="11"/>
      <c r="AL43" s="11"/>
      <c r="AM43" s="11"/>
      <c r="AN43" s="11"/>
      <c r="AO43" s="11"/>
    </row>
    <row r="44" spans="2:41" ht="15" customHeight="1">
      <c r="B44" s="4" t="str">
        <f t="shared" si="0"/>
        <v>USNY 10001:14975</v>
      </c>
      <c r="C44" s="3" t="s">
        <v>68</v>
      </c>
      <c r="D44" s="9" t="s">
        <v>200</v>
      </c>
      <c r="E44" s="17" t="s">
        <v>190</v>
      </c>
      <c r="F44" s="10" t="s">
        <v>190</v>
      </c>
      <c r="G44" s="10" t="s">
        <v>190</v>
      </c>
      <c r="H44" s="10" t="s">
        <v>190</v>
      </c>
      <c r="I44" s="10" t="s">
        <v>190</v>
      </c>
      <c r="J44" s="10" t="s">
        <v>190</v>
      </c>
      <c r="K44" s="10" t="s">
        <v>190</v>
      </c>
      <c r="L44" s="10" t="s">
        <v>190</v>
      </c>
      <c r="M44" s="10" t="s">
        <v>190</v>
      </c>
      <c r="N44" s="10"/>
      <c r="O44" s="10"/>
      <c r="P44" s="10"/>
      <c r="Q44" s="10"/>
      <c r="R44" s="10"/>
      <c r="S44" s="10"/>
      <c r="T44" s="18"/>
      <c r="U44" s="23" t="s">
        <v>190</v>
      </c>
      <c r="V44" s="11"/>
      <c r="W44" s="11"/>
      <c r="X44" s="24"/>
      <c r="Y44" s="28" t="s">
        <v>190</v>
      </c>
      <c r="Z44" s="11" t="s">
        <v>190</v>
      </c>
      <c r="AA44" s="11" t="s">
        <v>190</v>
      </c>
      <c r="AB44" s="11" t="s">
        <v>190</v>
      </c>
      <c r="AC44" s="11" t="s">
        <v>190</v>
      </c>
      <c r="AD44" s="11" t="s">
        <v>190</v>
      </c>
      <c r="AE44" s="11" t="s">
        <v>190</v>
      </c>
      <c r="AF44" s="11" t="s">
        <v>190</v>
      </c>
      <c r="AG44" s="11" t="s">
        <v>190</v>
      </c>
      <c r="AH44" s="11" t="s">
        <v>190</v>
      </c>
      <c r="AI44" s="11" t="s">
        <v>190</v>
      </c>
      <c r="AJ44" s="11"/>
      <c r="AK44" s="11"/>
      <c r="AL44" s="11"/>
      <c r="AM44" s="11"/>
      <c r="AN44" s="11"/>
      <c r="AO44" s="11"/>
    </row>
    <row r="45" spans="2:41" ht="15" customHeight="1">
      <c r="B45" s="4" t="str">
        <f t="shared" si="0"/>
        <v>USOH</v>
      </c>
      <c r="C45" s="3" t="s">
        <v>68</v>
      </c>
      <c r="D45" s="9" t="s">
        <v>42</v>
      </c>
      <c r="E45" s="17" t="s">
        <v>190</v>
      </c>
      <c r="F45" s="10" t="s">
        <v>190</v>
      </c>
      <c r="G45" s="10" t="s">
        <v>190</v>
      </c>
      <c r="H45" s="10" t="s">
        <v>190</v>
      </c>
      <c r="I45" s="10" t="s">
        <v>190</v>
      </c>
      <c r="J45" s="10" t="s">
        <v>190</v>
      </c>
      <c r="K45" s="10" t="s">
        <v>190</v>
      </c>
      <c r="L45" s="10" t="s">
        <v>190</v>
      </c>
      <c r="M45" s="10" t="s">
        <v>190</v>
      </c>
      <c r="N45" s="10"/>
      <c r="O45" s="10"/>
      <c r="P45" s="10"/>
      <c r="Q45" s="10"/>
      <c r="R45" s="10"/>
      <c r="S45" s="10"/>
      <c r="T45" s="18"/>
      <c r="U45" s="23" t="s">
        <v>190</v>
      </c>
      <c r="V45" s="11"/>
      <c r="W45" s="11"/>
      <c r="X45" s="24"/>
      <c r="Y45" s="28" t="s">
        <v>190</v>
      </c>
      <c r="Z45" s="11" t="s">
        <v>190</v>
      </c>
      <c r="AA45" s="11" t="s">
        <v>190</v>
      </c>
      <c r="AB45" s="11" t="s">
        <v>190</v>
      </c>
      <c r="AC45" s="11" t="s">
        <v>190</v>
      </c>
      <c r="AD45" s="11" t="s">
        <v>190</v>
      </c>
      <c r="AE45" s="11" t="s">
        <v>190</v>
      </c>
      <c r="AF45" s="11" t="s">
        <v>190</v>
      </c>
      <c r="AG45" s="11" t="s">
        <v>190</v>
      </c>
      <c r="AH45" s="11" t="s">
        <v>190</v>
      </c>
      <c r="AI45" s="11" t="s">
        <v>190</v>
      </c>
      <c r="AJ45" s="11"/>
      <c r="AK45" s="11"/>
      <c r="AL45" s="11"/>
      <c r="AM45" s="11"/>
      <c r="AN45" s="11"/>
      <c r="AO45" s="11"/>
    </row>
    <row r="46" spans="2:41" ht="15" customHeight="1">
      <c r="B46" s="4" t="str">
        <f t="shared" si="0"/>
        <v>USOK</v>
      </c>
      <c r="C46" s="3" t="s">
        <v>68</v>
      </c>
      <c r="D46" s="9" t="s">
        <v>44</v>
      </c>
      <c r="E46" s="17" t="s">
        <v>190</v>
      </c>
      <c r="F46" s="10" t="s">
        <v>190</v>
      </c>
      <c r="G46" s="10" t="s">
        <v>190</v>
      </c>
      <c r="H46" s="10" t="s">
        <v>190</v>
      </c>
      <c r="I46" s="10" t="s">
        <v>190</v>
      </c>
      <c r="J46" s="10" t="s">
        <v>190</v>
      </c>
      <c r="K46" s="10" t="s">
        <v>190</v>
      </c>
      <c r="L46" s="10" t="s">
        <v>190</v>
      </c>
      <c r="M46" s="10" t="s">
        <v>190</v>
      </c>
      <c r="N46" s="10"/>
      <c r="O46" s="10"/>
      <c r="P46" s="10"/>
      <c r="Q46" s="10"/>
      <c r="R46" s="10"/>
      <c r="S46" s="10"/>
      <c r="T46" s="18"/>
      <c r="U46" s="23" t="s">
        <v>190</v>
      </c>
      <c r="V46" s="11"/>
      <c r="W46" s="11"/>
      <c r="X46" s="24"/>
      <c r="Y46" s="28" t="s">
        <v>190</v>
      </c>
      <c r="Z46" s="11" t="s">
        <v>190</v>
      </c>
      <c r="AA46" s="11" t="s">
        <v>190</v>
      </c>
      <c r="AB46" s="11" t="s">
        <v>190</v>
      </c>
      <c r="AC46" s="11" t="s">
        <v>190</v>
      </c>
      <c r="AD46" s="11" t="s">
        <v>190</v>
      </c>
      <c r="AE46" s="11" t="s">
        <v>190</v>
      </c>
      <c r="AF46" s="11" t="s">
        <v>190</v>
      </c>
      <c r="AG46" s="11" t="s">
        <v>190</v>
      </c>
      <c r="AH46" s="11" t="s">
        <v>190</v>
      </c>
      <c r="AI46" s="11" t="s">
        <v>190</v>
      </c>
      <c r="AJ46" s="11"/>
      <c r="AK46" s="11"/>
      <c r="AL46" s="11"/>
      <c r="AM46" s="11"/>
      <c r="AN46" s="11"/>
      <c r="AO46" s="11"/>
    </row>
    <row r="47" spans="2:41" ht="15" customHeight="1">
      <c r="B47" s="4" t="str">
        <f t="shared" si="0"/>
        <v>USOR</v>
      </c>
      <c r="C47" s="3" t="s">
        <v>68</v>
      </c>
      <c r="D47" s="9" t="s">
        <v>45</v>
      </c>
      <c r="E47" s="17" t="s">
        <v>190</v>
      </c>
      <c r="F47" s="10" t="s">
        <v>190</v>
      </c>
      <c r="G47" s="10" t="s">
        <v>190</v>
      </c>
      <c r="H47" s="10" t="s">
        <v>190</v>
      </c>
      <c r="I47" s="10" t="s">
        <v>190</v>
      </c>
      <c r="J47" s="10" t="s">
        <v>190</v>
      </c>
      <c r="K47" s="10" t="s">
        <v>190</v>
      </c>
      <c r="L47" s="10" t="s">
        <v>190</v>
      </c>
      <c r="M47" s="10" t="s">
        <v>190</v>
      </c>
      <c r="N47" s="10"/>
      <c r="O47" s="10"/>
      <c r="P47" s="10"/>
      <c r="Q47" s="10"/>
      <c r="R47" s="10"/>
      <c r="S47" s="10"/>
      <c r="T47" s="18"/>
      <c r="U47" s="23" t="s">
        <v>190</v>
      </c>
      <c r="V47" s="11"/>
      <c r="W47" s="11"/>
      <c r="X47" s="24"/>
      <c r="Y47" s="28" t="s">
        <v>190</v>
      </c>
      <c r="Z47" s="11" t="s">
        <v>190</v>
      </c>
      <c r="AA47" s="11" t="s">
        <v>190</v>
      </c>
      <c r="AB47" s="11" t="s">
        <v>190</v>
      </c>
      <c r="AC47" s="11" t="s">
        <v>190</v>
      </c>
      <c r="AD47" s="11" t="s">
        <v>190</v>
      </c>
      <c r="AE47" s="11" t="s">
        <v>190</v>
      </c>
      <c r="AF47" s="11" t="s">
        <v>190</v>
      </c>
      <c r="AG47" s="11" t="s">
        <v>190</v>
      </c>
      <c r="AH47" s="11" t="s">
        <v>190</v>
      </c>
      <c r="AI47" s="11" t="s">
        <v>190</v>
      </c>
      <c r="AJ47" s="11"/>
      <c r="AK47" s="11"/>
      <c r="AL47" s="11"/>
      <c r="AM47" s="11"/>
      <c r="AN47" s="11"/>
      <c r="AO47" s="11"/>
    </row>
    <row r="48" spans="2:41" ht="15" customHeight="1">
      <c r="B48" s="4" t="str">
        <f t="shared" si="0"/>
        <v>USPA</v>
      </c>
      <c r="C48" s="3" t="s">
        <v>68</v>
      </c>
      <c r="D48" s="9" t="s">
        <v>46</v>
      </c>
      <c r="E48" s="17" t="s">
        <v>190</v>
      </c>
      <c r="F48" s="10" t="s">
        <v>190</v>
      </c>
      <c r="G48" s="10" t="s">
        <v>190</v>
      </c>
      <c r="H48" s="10" t="s">
        <v>190</v>
      </c>
      <c r="I48" s="10" t="s">
        <v>190</v>
      </c>
      <c r="J48" s="10" t="s">
        <v>190</v>
      </c>
      <c r="K48" s="10" t="s">
        <v>190</v>
      </c>
      <c r="L48" s="10" t="s">
        <v>190</v>
      </c>
      <c r="M48" s="10" t="s">
        <v>190</v>
      </c>
      <c r="N48" s="10"/>
      <c r="O48" s="10"/>
      <c r="P48" s="10"/>
      <c r="Q48" s="10"/>
      <c r="R48" s="10"/>
      <c r="S48" s="10"/>
      <c r="T48" s="18"/>
      <c r="U48" s="23" t="s">
        <v>190</v>
      </c>
      <c r="V48" s="11"/>
      <c r="W48" s="11"/>
      <c r="X48" s="24"/>
      <c r="Y48" s="28" t="s">
        <v>190</v>
      </c>
      <c r="Z48" s="11" t="s">
        <v>190</v>
      </c>
      <c r="AA48" s="11" t="s">
        <v>190</v>
      </c>
      <c r="AB48" s="11" t="s">
        <v>190</v>
      </c>
      <c r="AC48" s="11" t="s">
        <v>190</v>
      </c>
      <c r="AD48" s="11" t="s">
        <v>190</v>
      </c>
      <c r="AE48" s="11" t="s">
        <v>190</v>
      </c>
      <c r="AF48" s="11" t="s">
        <v>190</v>
      </c>
      <c r="AG48" s="11" t="s">
        <v>190</v>
      </c>
      <c r="AH48" s="11" t="s">
        <v>190</v>
      </c>
      <c r="AI48" s="11" t="s">
        <v>190</v>
      </c>
      <c r="AJ48" s="11"/>
      <c r="AK48" s="11"/>
      <c r="AL48" s="11"/>
      <c r="AM48" s="11"/>
      <c r="AN48" s="11"/>
      <c r="AO48" s="11"/>
    </row>
    <row r="49" spans="2:41" ht="15" customHeight="1">
      <c r="B49" s="4" t="str">
        <f t="shared" si="0"/>
        <v>USRI</v>
      </c>
      <c r="C49" s="3" t="s">
        <v>68</v>
      </c>
      <c r="D49" s="9" t="s">
        <v>47</v>
      </c>
      <c r="E49" s="17" t="s">
        <v>190</v>
      </c>
      <c r="F49" s="10" t="s">
        <v>190</v>
      </c>
      <c r="G49" s="10" t="s">
        <v>190</v>
      </c>
      <c r="H49" s="10" t="s">
        <v>190</v>
      </c>
      <c r="I49" s="10" t="s">
        <v>190</v>
      </c>
      <c r="J49" s="10" t="s">
        <v>190</v>
      </c>
      <c r="K49" s="10" t="s">
        <v>190</v>
      </c>
      <c r="L49" s="10" t="s">
        <v>190</v>
      </c>
      <c r="M49" s="10" t="s">
        <v>190</v>
      </c>
      <c r="N49" s="10"/>
      <c r="O49" s="10"/>
      <c r="P49" s="10"/>
      <c r="Q49" s="10"/>
      <c r="R49" s="10"/>
      <c r="S49" s="10"/>
      <c r="T49" s="18"/>
      <c r="U49" s="23" t="s">
        <v>190</v>
      </c>
      <c r="V49" s="11"/>
      <c r="W49" s="11"/>
      <c r="X49" s="24"/>
      <c r="Y49" s="28" t="s">
        <v>190</v>
      </c>
      <c r="Z49" s="11" t="s">
        <v>190</v>
      </c>
      <c r="AA49" s="11" t="s">
        <v>190</v>
      </c>
      <c r="AB49" s="11" t="s">
        <v>190</v>
      </c>
      <c r="AC49" s="11" t="s">
        <v>190</v>
      </c>
      <c r="AD49" s="11" t="s">
        <v>190</v>
      </c>
      <c r="AE49" s="11" t="s">
        <v>190</v>
      </c>
      <c r="AF49" s="11" t="s">
        <v>190</v>
      </c>
      <c r="AG49" s="11" t="s">
        <v>190</v>
      </c>
      <c r="AH49" s="11" t="s">
        <v>190</v>
      </c>
      <c r="AI49" s="11" t="s">
        <v>190</v>
      </c>
      <c r="AJ49" s="11"/>
      <c r="AK49" s="11"/>
      <c r="AL49" s="11"/>
      <c r="AM49" s="11"/>
      <c r="AN49" s="11"/>
      <c r="AO49" s="11"/>
    </row>
    <row r="50" spans="2:41" ht="15" customHeight="1">
      <c r="B50" s="4" t="str">
        <f t="shared" si="0"/>
        <v>USSC</v>
      </c>
      <c r="C50" s="3" t="s">
        <v>68</v>
      </c>
      <c r="D50" s="9" t="s">
        <v>48</v>
      </c>
      <c r="E50" s="17" t="s">
        <v>190</v>
      </c>
      <c r="F50" s="10" t="s">
        <v>190</v>
      </c>
      <c r="G50" s="10" t="s">
        <v>190</v>
      </c>
      <c r="H50" s="10" t="s">
        <v>190</v>
      </c>
      <c r="I50" s="10" t="s">
        <v>190</v>
      </c>
      <c r="J50" s="10" t="s">
        <v>190</v>
      </c>
      <c r="K50" s="10" t="s">
        <v>190</v>
      </c>
      <c r="L50" s="10" t="s">
        <v>190</v>
      </c>
      <c r="M50" s="10" t="s">
        <v>190</v>
      </c>
      <c r="N50" s="10"/>
      <c r="O50" s="10"/>
      <c r="P50" s="10"/>
      <c r="Q50" s="10"/>
      <c r="R50" s="10"/>
      <c r="S50" s="10"/>
      <c r="T50" s="18"/>
      <c r="U50" s="23" t="s">
        <v>190</v>
      </c>
      <c r="V50" s="11"/>
      <c r="W50" s="11"/>
      <c r="X50" s="24"/>
      <c r="Y50" s="28" t="s">
        <v>190</v>
      </c>
      <c r="Z50" s="11" t="s">
        <v>190</v>
      </c>
      <c r="AA50" s="11" t="s">
        <v>190</v>
      </c>
      <c r="AB50" s="11" t="s">
        <v>190</v>
      </c>
      <c r="AC50" s="11" t="s">
        <v>190</v>
      </c>
      <c r="AD50" s="11" t="s">
        <v>190</v>
      </c>
      <c r="AE50" s="11" t="s">
        <v>190</v>
      </c>
      <c r="AF50" s="11" t="s">
        <v>190</v>
      </c>
      <c r="AG50" s="11" t="s">
        <v>190</v>
      </c>
      <c r="AH50" s="11" t="s">
        <v>190</v>
      </c>
      <c r="AI50" s="11" t="s">
        <v>190</v>
      </c>
      <c r="AJ50" s="11"/>
      <c r="AK50" s="11"/>
      <c r="AL50" s="11"/>
      <c r="AM50" s="11"/>
      <c r="AN50" s="11"/>
      <c r="AO50" s="11"/>
    </row>
    <row r="51" spans="2:41" ht="15" customHeight="1">
      <c r="B51" s="4" t="str">
        <f t="shared" si="0"/>
        <v>USSD</v>
      </c>
      <c r="C51" s="3" t="s">
        <v>68</v>
      </c>
      <c r="D51" s="9" t="s">
        <v>49</v>
      </c>
      <c r="E51" s="17" t="s">
        <v>190</v>
      </c>
      <c r="F51" s="10" t="s">
        <v>190</v>
      </c>
      <c r="G51" s="10" t="s">
        <v>190</v>
      </c>
      <c r="H51" s="10" t="s">
        <v>190</v>
      </c>
      <c r="I51" s="10" t="s">
        <v>190</v>
      </c>
      <c r="J51" s="10" t="s">
        <v>190</v>
      </c>
      <c r="K51" s="10" t="s">
        <v>190</v>
      </c>
      <c r="L51" s="10" t="s">
        <v>190</v>
      </c>
      <c r="M51" s="10" t="s">
        <v>190</v>
      </c>
      <c r="N51" s="10"/>
      <c r="O51" s="10"/>
      <c r="P51" s="10"/>
      <c r="Q51" s="10"/>
      <c r="R51" s="10"/>
      <c r="S51" s="10"/>
      <c r="T51" s="18"/>
      <c r="U51" s="23" t="s">
        <v>190</v>
      </c>
      <c r="V51" s="11"/>
      <c r="W51" s="11"/>
      <c r="X51" s="24"/>
      <c r="Y51" s="28" t="s">
        <v>190</v>
      </c>
      <c r="Z51" s="11" t="s">
        <v>190</v>
      </c>
      <c r="AA51" s="11" t="s">
        <v>190</v>
      </c>
      <c r="AB51" s="11" t="s">
        <v>190</v>
      </c>
      <c r="AC51" s="11" t="s">
        <v>190</v>
      </c>
      <c r="AD51" s="11" t="s">
        <v>190</v>
      </c>
      <c r="AE51" s="11" t="s">
        <v>190</v>
      </c>
      <c r="AF51" s="11" t="s">
        <v>190</v>
      </c>
      <c r="AG51" s="11" t="s">
        <v>190</v>
      </c>
      <c r="AH51" s="11" t="s">
        <v>190</v>
      </c>
      <c r="AI51" s="11" t="s">
        <v>190</v>
      </c>
      <c r="AJ51" s="11"/>
      <c r="AK51" s="11"/>
      <c r="AL51" s="11"/>
      <c r="AM51" s="11"/>
      <c r="AN51" s="11"/>
      <c r="AO51" s="11"/>
    </row>
    <row r="52" spans="2:41" ht="15" customHeight="1">
      <c r="B52" s="4" t="str">
        <f t="shared" si="0"/>
        <v>USTN</v>
      </c>
      <c r="C52" s="3" t="s">
        <v>68</v>
      </c>
      <c r="D52" s="9" t="s">
        <v>4</v>
      </c>
      <c r="E52" s="17" t="s">
        <v>190</v>
      </c>
      <c r="F52" s="10" t="s">
        <v>190</v>
      </c>
      <c r="G52" s="10" t="s">
        <v>190</v>
      </c>
      <c r="H52" s="10" t="s">
        <v>190</v>
      </c>
      <c r="I52" s="10" t="s">
        <v>190</v>
      </c>
      <c r="J52" s="10" t="s">
        <v>190</v>
      </c>
      <c r="K52" s="10" t="s">
        <v>190</v>
      </c>
      <c r="L52" s="10" t="s">
        <v>190</v>
      </c>
      <c r="M52" s="10" t="s">
        <v>190</v>
      </c>
      <c r="N52" s="10"/>
      <c r="O52" s="10"/>
      <c r="P52" s="10"/>
      <c r="Q52" s="10"/>
      <c r="R52" s="10"/>
      <c r="S52" s="10"/>
      <c r="T52" s="18"/>
      <c r="U52" s="23" t="s">
        <v>190</v>
      </c>
      <c r="V52" s="11"/>
      <c r="W52" s="11"/>
      <c r="X52" s="24"/>
      <c r="Y52" s="28" t="s">
        <v>190</v>
      </c>
      <c r="Z52" s="11" t="s">
        <v>190</v>
      </c>
      <c r="AA52" s="11" t="s">
        <v>190</v>
      </c>
      <c r="AB52" s="11" t="s">
        <v>190</v>
      </c>
      <c r="AC52" s="11" t="s">
        <v>190</v>
      </c>
      <c r="AD52" s="11" t="s">
        <v>190</v>
      </c>
      <c r="AE52" s="11" t="s">
        <v>190</v>
      </c>
      <c r="AF52" s="11" t="s">
        <v>190</v>
      </c>
      <c r="AG52" s="11" t="s">
        <v>190</v>
      </c>
      <c r="AH52" s="11" t="s">
        <v>190</v>
      </c>
      <c r="AI52" s="11" t="s">
        <v>190</v>
      </c>
      <c r="AJ52" s="11"/>
      <c r="AK52" s="11"/>
      <c r="AL52" s="11"/>
      <c r="AM52" s="11"/>
      <c r="AN52" s="11"/>
      <c r="AO52" s="11"/>
    </row>
    <row r="53" spans="2:41" ht="15" customHeight="1">
      <c r="B53" s="4" t="str">
        <f t="shared" si="0"/>
        <v>USTX 75001:75501</v>
      </c>
      <c r="C53" s="3" t="s">
        <v>68</v>
      </c>
      <c r="D53" s="9" t="s">
        <v>201</v>
      </c>
      <c r="E53" s="17" t="s">
        <v>190</v>
      </c>
      <c r="F53" s="10" t="s">
        <v>190</v>
      </c>
      <c r="G53" s="10" t="s">
        <v>190</v>
      </c>
      <c r="H53" s="10" t="s">
        <v>190</v>
      </c>
      <c r="I53" s="10" t="s">
        <v>190</v>
      </c>
      <c r="J53" s="10" t="s">
        <v>190</v>
      </c>
      <c r="K53" s="10" t="s">
        <v>190</v>
      </c>
      <c r="L53" s="10" t="s">
        <v>190</v>
      </c>
      <c r="M53" s="10" t="s">
        <v>190</v>
      </c>
      <c r="N53" s="10"/>
      <c r="O53" s="10"/>
      <c r="P53" s="10"/>
      <c r="Q53" s="10"/>
      <c r="R53" s="10"/>
      <c r="S53" s="10"/>
      <c r="T53" s="18"/>
      <c r="U53" s="23" t="s">
        <v>190</v>
      </c>
      <c r="V53" s="11"/>
      <c r="W53" s="11"/>
      <c r="X53" s="24"/>
      <c r="Y53" s="28" t="s">
        <v>190</v>
      </c>
      <c r="Z53" s="11" t="s">
        <v>190</v>
      </c>
      <c r="AA53" s="11" t="s">
        <v>190</v>
      </c>
      <c r="AB53" s="11" t="s">
        <v>190</v>
      </c>
      <c r="AC53" s="11" t="s">
        <v>190</v>
      </c>
      <c r="AD53" s="11" t="s">
        <v>190</v>
      </c>
      <c r="AE53" s="11" t="s">
        <v>190</v>
      </c>
      <c r="AF53" s="11" t="s">
        <v>190</v>
      </c>
      <c r="AG53" s="11" t="s">
        <v>190</v>
      </c>
      <c r="AH53" s="11" t="s">
        <v>190</v>
      </c>
      <c r="AI53" s="11" t="s">
        <v>190</v>
      </c>
      <c r="AJ53" s="11"/>
      <c r="AK53" s="11"/>
      <c r="AL53" s="11"/>
      <c r="AM53" s="11"/>
      <c r="AN53" s="11"/>
      <c r="AO53" s="11"/>
    </row>
    <row r="54" spans="2:41" ht="15" customHeight="1">
      <c r="B54" s="4" t="str">
        <f t="shared" si="0"/>
        <v>USTX 75503:79999</v>
      </c>
      <c r="C54" s="3" t="s">
        <v>68</v>
      </c>
      <c r="D54" s="9" t="s">
        <v>202</v>
      </c>
      <c r="E54" s="17" t="s">
        <v>190</v>
      </c>
      <c r="F54" s="10" t="s">
        <v>190</v>
      </c>
      <c r="G54" s="10" t="s">
        <v>190</v>
      </c>
      <c r="H54" s="10" t="s">
        <v>190</v>
      </c>
      <c r="I54" s="10" t="s">
        <v>190</v>
      </c>
      <c r="J54" s="10" t="s">
        <v>190</v>
      </c>
      <c r="K54" s="10" t="s">
        <v>190</v>
      </c>
      <c r="L54" s="10" t="s">
        <v>190</v>
      </c>
      <c r="M54" s="10" t="s">
        <v>190</v>
      </c>
      <c r="N54" s="10"/>
      <c r="O54" s="10"/>
      <c r="P54" s="10"/>
      <c r="Q54" s="10"/>
      <c r="R54" s="10"/>
      <c r="S54" s="10"/>
      <c r="T54" s="18"/>
      <c r="U54" s="23" t="s">
        <v>190</v>
      </c>
      <c r="V54" s="11"/>
      <c r="W54" s="11"/>
      <c r="X54" s="24"/>
      <c r="Y54" s="28" t="s">
        <v>190</v>
      </c>
      <c r="Z54" s="11" t="s">
        <v>190</v>
      </c>
      <c r="AA54" s="11" t="s">
        <v>190</v>
      </c>
      <c r="AB54" s="11" t="s">
        <v>190</v>
      </c>
      <c r="AC54" s="11" t="s">
        <v>190</v>
      </c>
      <c r="AD54" s="11" t="s">
        <v>190</v>
      </c>
      <c r="AE54" s="11" t="s">
        <v>190</v>
      </c>
      <c r="AF54" s="11" t="s">
        <v>190</v>
      </c>
      <c r="AG54" s="11" t="s">
        <v>190</v>
      </c>
      <c r="AH54" s="11" t="s">
        <v>190</v>
      </c>
      <c r="AI54" s="11" t="s">
        <v>190</v>
      </c>
      <c r="AJ54" s="11"/>
      <c r="AK54" s="11"/>
      <c r="AL54" s="11"/>
      <c r="AM54" s="11"/>
      <c r="AN54" s="11"/>
      <c r="AO54" s="11"/>
    </row>
    <row r="55" spans="2:41" ht="15" customHeight="1">
      <c r="B55" s="4" t="str">
        <f t="shared" si="0"/>
        <v>USTX 88510:88589</v>
      </c>
      <c r="C55" s="3" t="s">
        <v>68</v>
      </c>
      <c r="D55" s="9" t="s">
        <v>203</v>
      </c>
      <c r="E55" s="17" t="s">
        <v>190</v>
      </c>
      <c r="F55" s="10" t="s">
        <v>190</v>
      </c>
      <c r="G55" s="10" t="s">
        <v>190</v>
      </c>
      <c r="H55" s="10" t="s">
        <v>190</v>
      </c>
      <c r="I55" s="10" t="s">
        <v>190</v>
      </c>
      <c r="J55" s="10" t="s">
        <v>190</v>
      </c>
      <c r="K55" s="10" t="s">
        <v>190</v>
      </c>
      <c r="L55" s="10" t="s">
        <v>190</v>
      </c>
      <c r="M55" s="10" t="s">
        <v>190</v>
      </c>
      <c r="N55" s="10"/>
      <c r="O55" s="10"/>
      <c r="P55" s="10"/>
      <c r="Q55" s="10"/>
      <c r="R55" s="10"/>
      <c r="S55" s="10"/>
      <c r="T55" s="18"/>
      <c r="U55" s="23" t="s">
        <v>190</v>
      </c>
      <c r="V55" s="11"/>
      <c r="W55" s="11"/>
      <c r="X55" s="24"/>
      <c r="Y55" s="28" t="s">
        <v>190</v>
      </c>
      <c r="Z55" s="11" t="s">
        <v>190</v>
      </c>
      <c r="AA55" s="11" t="s">
        <v>190</v>
      </c>
      <c r="AB55" s="11" t="s">
        <v>190</v>
      </c>
      <c r="AC55" s="11" t="s">
        <v>190</v>
      </c>
      <c r="AD55" s="11" t="s">
        <v>190</v>
      </c>
      <c r="AE55" s="11" t="s">
        <v>190</v>
      </c>
      <c r="AF55" s="11" t="s">
        <v>190</v>
      </c>
      <c r="AG55" s="11" t="s">
        <v>190</v>
      </c>
      <c r="AH55" s="11" t="s">
        <v>190</v>
      </c>
      <c r="AI55" s="11" t="s">
        <v>190</v>
      </c>
      <c r="AJ55" s="11"/>
      <c r="AK55" s="11"/>
      <c r="AL55" s="11"/>
      <c r="AM55" s="11"/>
      <c r="AN55" s="11"/>
      <c r="AO55" s="11"/>
    </row>
    <row r="56" spans="2:41" ht="15" customHeight="1">
      <c r="B56" s="4" t="str">
        <f t="shared" si="0"/>
        <v>USUT</v>
      </c>
      <c r="C56" s="3" t="s">
        <v>68</v>
      </c>
      <c r="D56" s="9" t="s">
        <v>50</v>
      </c>
      <c r="E56" s="17" t="s">
        <v>190</v>
      </c>
      <c r="F56" s="10" t="s">
        <v>190</v>
      </c>
      <c r="G56" s="10" t="s">
        <v>190</v>
      </c>
      <c r="H56" s="10" t="s">
        <v>190</v>
      </c>
      <c r="I56" s="10" t="s">
        <v>190</v>
      </c>
      <c r="J56" s="10" t="s">
        <v>190</v>
      </c>
      <c r="K56" s="10" t="s">
        <v>190</v>
      </c>
      <c r="L56" s="10" t="s">
        <v>190</v>
      </c>
      <c r="M56" s="10" t="s">
        <v>190</v>
      </c>
      <c r="N56" s="10"/>
      <c r="O56" s="10"/>
      <c r="P56" s="10"/>
      <c r="Q56" s="10"/>
      <c r="R56" s="10"/>
      <c r="S56" s="10"/>
      <c r="T56" s="18"/>
      <c r="U56" s="23" t="s">
        <v>190</v>
      </c>
      <c r="V56" s="11"/>
      <c r="W56" s="11"/>
      <c r="X56" s="24"/>
      <c r="Y56" s="28" t="s">
        <v>190</v>
      </c>
      <c r="Z56" s="11" t="s">
        <v>190</v>
      </c>
      <c r="AA56" s="11" t="s">
        <v>190</v>
      </c>
      <c r="AB56" s="11" t="s">
        <v>190</v>
      </c>
      <c r="AC56" s="11" t="s">
        <v>190</v>
      </c>
      <c r="AD56" s="11" t="s">
        <v>190</v>
      </c>
      <c r="AE56" s="11" t="s">
        <v>190</v>
      </c>
      <c r="AF56" s="11" t="s">
        <v>190</v>
      </c>
      <c r="AG56" s="11" t="s">
        <v>190</v>
      </c>
      <c r="AH56" s="11" t="s">
        <v>190</v>
      </c>
      <c r="AI56" s="11" t="s">
        <v>190</v>
      </c>
      <c r="AJ56" s="11"/>
      <c r="AK56" s="11"/>
      <c r="AL56" s="11"/>
      <c r="AM56" s="11"/>
      <c r="AN56" s="11"/>
      <c r="AO56" s="11"/>
    </row>
    <row r="57" spans="2:41" ht="15" customHeight="1">
      <c r="B57" s="4" t="str">
        <f t="shared" si="0"/>
        <v>USVA 20040:20167</v>
      </c>
      <c r="C57" s="3" t="s">
        <v>68</v>
      </c>
      <c r="D57" s="9" t="s">
        <v>204</v>
      </c>
      <c r="E57" s="17" t="s">
        <v>190</v>
      </c>
      <c r="F57" s="10" t="s">
        <v>190</v>
      </c>
      <c r="G57" s="10" t="s">
        <v>190</v>
      </c>
      <c r="H57" s="10" t="s">
        <v>190</v>
      </c>
      <c r="I57" s="10" t="s">
        <v>190</v>
      </c>
      <c r="J57" s="10" t="s">
        <v>190</v>
      </c>
      <c r="K57" s="10" t="s">
        <v>190</v>
      </c>
      <c r="L57" s="10" t="s">
        <v>190</v>
      </c>
      <c r="M57" s="10" t="s">
        <v>190</v>
      </c>
      <c r="N57" s="10"/>
      <c r="O57" s="10"/>
      <c r="P57" s="10"/>
      <c r="Q57" s="10"/>
      <c r="R57" s="10"/>
      <c r="S57" s="10"/>
      <c r="T57" s="18"/>
      <c r="U57" s="23" t="s">
        <v>190</v>
      </c>
      <c r="V57" s="11"/>
      <c r="W57" s="11"/>
      <c r="X57" s="24"/>
      <c r="Y57" s="28" t="s">
        <v>190</v>
      </c>
      <c r="Z57" s="11" t="s">
        <v>190</v>
      </c>
      <c r="AA57" s="11" t="s">
        <v>190</v>
      </c>
      <c r="AB57" s="11" t="s">
        <v>190</v>
      </c>
      <c r="AC57" s="11" t="s">
        <v>190</v>
      </c>
      <c r="AD57" s="11" t="s">
        <v>190</v>
      </c>
      <c r="AE57" s="11" t="s">
        <v>190</v>
      </c>
      <c r="AF57" s="11" t="s">
        <v>190</v>
      </c>
      <c r="AG57" s="11" t="s">
        <v>190</v>
      </c>
      <c r="AH57" s="11" t="s">
        <v>190</v>
      </c>
      <c r="AI57" s="11" t="s">
        <v>190</v>
      </c>
      <c r="AJ57" s="11"/>
      <c r="AK57" s="11"/>
      <c r="AL57" s="11"/>
      <c r="AM57" s="11"/>
      <c r="AN57" s="11"/>
      <c r="AO57" s="11"/>
    </row>
    <row r="58" spans="2:41" ht="15" customHeight="1">
      <c r="B58" s="4" t="str">
        <f t="shared" si="0"/>
        <v>USVA 22001:24658</v>
      </c>
      <c r="C58" s="3" t="s">
        <v>68</v>
      </c>
      <c r="D58" s="9" t="s">
        <v>205</v>
      </c>
      <c r="E58" s="17" t="s">
        <v>190</v>
      </c>
      <c r="F58" s="10" t="s">
        <v>190</v>
      </c>
      <c r="G58" s="10" t="s">
        <v>190</v>
      </c>
      <c r="H58" s="10" t="s">
        <v>190</v>
      </c>
      <c r="I58" s="10" t="s">
        <v>190</v>
      </c>
      <c r="J58" s="10" t="s">
        <v>190</v>
      </c>
      <c r="K58" s="10" t="s">
        <v>190</v>
      </c>
      <c r="L58" s="10" t="s">
        <v>190</v>
      </c>
      <c r="M58" s="10" t="s">
        <v>190</v>
      </c>
      <c r="N58" s="10"/>
      <c r="O58" s="10"/>
      <c r="P58" s="10"/>
      <c r="Q58" s="10"/>
      <c r="R58" s="10"/>
      <c r="S58" s="10"/>
      <c r="T58" s="18"/>
      <c r="U58" s="23" t="s">
        <v>190</v>
      </c>
      <c r="V58" s="11"/>
      <c r="W58" s="11"/>
      <c r="X58" s="24"/>
      <c r="Y58" s="28" t="s">
        <v>190</v>
      </c>
      <c r="Z58" s="11" t="s">
        <v>190</v>
      </c>
      <c r="AA58" s="11" t="s">
        <v>190</v>
      </c>
      <c r="AB58" s="11" t="s">
        <v>190</v>
      </c>
      <c r="AC58" s="11" t="s">
        <v>190</v>
      </c>
      <c r="AD58" s="11" t="s">
        <v>190</v>
      </c>
      <c r="AE58" s="11" t="s">
        <v>190</v>
      </c>
      <c r="AF58" s="11" t="s">
        <v>190</v>
      </c>
      <c r="AG58" s="11" t="s">
        <v>190</v>
      </c>
      <c r="AH58" s="11" t="s">
        <v>190</v>
      </c>
      <c r="AI58" s="11" t="s">
        <v>190</v>
      </c>
      <c r="AJ58" s="11"/>
      <c r="AK58" s="11"/>
      <c r="AL58" s="11"/>
      <c r="AM58" s="11"/>
      <c r="AN58" s="11"/>
      <c r="AO58" s="11"/>
    </row>
    <row r="59" spans="2:41" ht="15" customHeight="1">
      <c r="B59" s="4" t="str">
        <f t="shared" si="0"/>
        <v>USVT 05001:05495</v>
      </c>
      <c r="C59" s="3" t="s">
        <v>68</v>
      </c>
      <c r="D59" s="9" t="s">
        <v>206</v>
      </c>
      <c r="E59" s="17" t="s">
        <v>190</v>
      </c>
      <c r="F59" s="10" t="s">
        <v>190</v>
      </c>
      <c r="G59" s="10" t="s">
        <v>190</v>
      </c>
      <c r="H59" s="10" t="s">
        <v>190</v>
      </c>
      <c r="I59" s="10" t="s">
        <v>190</v>
      </c>
      <c r="J59" s="10" t="s">
        <v>190</v>
      </c>
      <c r="K59" s="10" t="s">
        <v>190</v>
      </c>
      <c r="L59" s="10" t="s">
        <v>190</v>
      </c>
      <c r="M59" s="10" t="s">
        <v>190</v>
      </c>
      <c r="N59" s="10"/>
      <c r="O59" s="10"/>
      <c r="P59" s="10"/>
      <c r="Q59" s="10"/>
      <c r="R59" s="10"/>
      <c r="S59" s="10"/>
      <c r="T59" s="18"/>
      <c r="U59" s="23" t="s">
        <v>190</v>
      </c>
      <c r="V59" s="11"/>
      <c r="W59" s="11"/>
      <c r="X59" s="24"/>
      <c r="Y59" s="28" t="s">
        <v>190</v>
      </c>
      <c r="Z59" s="11" t="s">
        <v>190</v>
      </c>
      <c r="AA59" s="11" t="s">
        <v>190</v>
      </c>
      <c r="AB59" s="11" t="s">
        <v>190</v>
      </c>
      <c r="AC59" s="11" t="s">
        <v>190</v>
      </c>
      <c r="AD59" s="11" t="s">
        <v>190</v>
      </c>
      <c r="AE59" s="11" t="s">
        <v>190</v>
      </c>
      <c r="AF59" s="11" t="s">
        <v>190</v>
      </c>
      <c r="AG59" s="11" t="s">
        <v>190</v>
      </c>
      <c r="AH59" s="11" t="s">
        <v>190</v>
      </c>
      <c r="AI59" s="11" t="s">
        <v>190</v>
      </c>
      <c r="AJ59" s="11"/>
      <c r="AK59" s="11"/>
      <c r="AL59" s="11"/>
      <c r="AM59" s="11"/>
      <c r="AN59" s="11"/>
      <c r="AO59" s="11"/>
    </row>
    <row r="60" spans="2:41" ht="15" customHeight="1">
      <c r="B60" s="4" t="str">
        <f t="shared" si="0"/>
        <v>USVT 05601:05907</v>
      </c>
      <c r="C60" s="3" t="s">
        <v>68</v>
      </c>
      <c r="D60" s="9" t="s">
        <v>207</v>
      </c>
      <c r="E60" s="17" t="s">
        <v>190</v>
      </c>
      <c r="F60" s="10" t="s">
        <v>190</v>
      </c>
      <c r="G60" s="10" t="s">
        <v>190</v>
      </c>
      <c r="H60" s="10" t="s">
        <v>190</v>
      </c>
      <c r="I60" s="10" t="s">
        <v>190</v>
      </c>
      <c r="J60" s="10" t="s">
        <v>190</v>
      </c>
      <c r="K60" s="10" t="s">
        <v>190</v>
      </c>
      <c r="L60" s="10" t="s">
        <v>190</v>
      </c>
      <c r="M60" s="10" t="s">
        <v>190</v>
      </c>
      <c r="N60" s="10"/>
      <c r="O60" s="10"/>
      <c r="P60" s="10"/>
      <c r="Q60" s="10"/>
      <c r="R60" s="10"/>
      <c r="S60" s="10"/>
      <c r="T60" s="18"/>
      <c r="U60" s="23" t="s">
        <v>190</v>
      </c>
      <c r="V60" s="11"/>
      <c r="W60" s="11"/>
      <c r="X60" s="24"/>
      <c r="Y60" s="28" t="s">
        <v>190</v>
      </c>
      <c r="Z60" s="11" t="s">
        <v>190</v>
      </c>
      <c r="AA60" s="11" t="s">
        <v>190</v>
      </c>
      <c r="AB60" s="11" t="s">
        <v>190</v>
      </c>
      <c r="AC60" s="11" t="s">
        <v>190</v>
      </c>
      <c r="AD60" s="11" t="s">
        <v>190</v>
      </c>
      <c r="AE60" s="11" t="s">
        <v>190</v>
      </c>
      <c r="AF60" s="11" t="s">
        <v>190</v>
      </c>
      <c r="AG60" s="11" t="s">
        <v>190</v>
      </c>
      <c r="AH60" s="11" t="s">
        <v>190</v>
      </c>
      <c r="AI60" s="11" t="s">
        <v>190</v>
      </c>
      <c r="AJ60" s="11"/>
      <c r="AK60" s="11"/>
      <c r="AL60" s="11"/>
      <c r="AM60" s="11"/>
      <c r="AN60" s="11"/>
      <c r="AO60" s="11"/>
    </row>
    <row r="61" spans="2:41" ht="15" customHeight="1">
      <c r="B61" s="4" t="str">
        <f t="shared" si="0"/>
        <v>USWA</v>
      </c>
      <c r="C61" s="3" t="s">
        <v>68</v>
      </c>
      <c r="D61" s="9" t="s">
        <v>53</v>
      </c>
      <c r="E61" s="17" t="s">
        <v>190</v>
      </c>
      <c r="F61" s="10" t="s">
        <v>190</v>
      </c>
      <c r="G61" s="10" t="s">
        <v>190</v>
      </c>
      <c r="H61" s="10" t="s">
        <v>190</v>
      </c>
      <c r="I61" s="10" t="s">
        <v>190</v>
      </c>
      <c r="J61" s="10" t="s">
        <v>190</v>
      </c>
      <c r="K61" s="10" t="s">
        <v>190</v>
      </c>
      <c r="L61" s="10" t="s">
        <v>190</v>
      </c>
      <c r="M61" s="10" t="s">
        <v>190</v>
      </c>
      <c r="N61" s="10"/>
      <c r="O61" s="10"/>
      <c r="P61" s="10"/>
      <c r="Q61" s="10"/>
      <c r="R61" s="10"/>
      <c r="S61" s="10"/>
      <c r="T61" s="18"/>
      <c r="U61" s="23" t="s">
        <v>190</v>
      </c>
      <c r="V61" s="11"/>
      <c r="W61" s="11"/>
      <c r="X61" s="24"/>
      <c r="Y61" s="28" t="s">
        <v>190</v>
      </c>
      <c r="Z61" s="11" t="s">
        <v>190</v>
      </c>
      <c r="AA61" s="11" t="s">
        <v>190</v>
      </c>
      <c r="AB61" s="11" t="s">
        <v>190</v>
      </c>
      <c r="AC61" s="11" t="s">
        <v>190</v>
      </c>
      <c r="AD61" s="11" t="s">
        <v>190</v>
      </c>
      <c r="AE61" s="11" t="s">
        <v>190</v>
      </c>
      <c r="AF61" s="11" t="s">
        <v>190</v>
      </c>
      <c r="AG61" s="11" t="s">
        <v>190</v>
      </c>
      <c r="AH61" s="11" t="s">
        <v>190</v>
      </c>
      <c r="AI61" s="11" t="s">
        <v>190</v>
      </c>
      <c r="AJ61" s="11"/>
      <c r="AK61" s="11"/>
      <c r="AL61" s="11"/>
      <c r="AM61" s="11"/>
      <c r="AN61" s="11"/>
      <c r="AO61" s="11"/>
    </row>
    <row r="62" spans="2:41" ht="15" customHeight="1">
      <c r="B62" s="4" t="str">
        <f t="shared" si="0"/>
        <v>USWI</v>
      </c>
      <c r="C62" s="3" t="s">
        <v>68</v>
      </c>
      <c r="D62" s="9" t="s">
        <v>54</v>
      </c>
      <c r="E62" s="17" t="s">
        <v>190</v>
      </c>
      <c r="F62" s="10" t="s">
        <v>190</v>
      </c>
      <c r="G62" s="10" t="s">
        <v>190</v>
      </c>
      <c r="H62" s="10" t="s">
        <v>190</v>
      </c>
      <c r="I62" s="10" t="s">
        <v>190</v>
      </c>
      <c r="J62" s="10" t="s">
        <v>190</v>
      </c>
      <c r="K62" s="10" t="s">
        <v>190</v>
      </c>
      <c r="L62" s="10" t="s">
        <v>190</v>
      </c>
      <c r="M62" s="10" t="s">
        <v>190</v>
      </c>
      <c r="N62" s="10"/>
      <c r="O62" s="10"/>
      <c r="P62" s="10"/>
      <c r="Q62" s="10"/>
      <c r="R62" s="10"/>
      <c r="S62" s="10"/>
      <c r="T62" s="18"/>
      <c r="U62" s="23" t="s">
        <v>190</v>
      </c>
      <c r="V62" s="11"/>
      <c r="W62" s="11"/>
      <c r="X62" s="24"/>
      <c r="Y62" s="28" t="s">
        <v>190</v>
      </c>
      <c r="Z62" s="11" t="s">
        <v>190</v>
      </c>
      <c r="AA62" s="11" t="s">
        <v>190</v>
      </c>
      <c r="AB62" s="11" t="s">
        <v>190</v>
      </c>
      <c r="AC62" s="11" t="s">
        <v>190</v>
      </c>
      <c r="AD62" s="11" t="s">
        <v>190</v>
      </c>
      <c r="AE62" s="11" t="s">
        <v>190</v>
      </c>
      <c r="AF62" s="11" t="s">
        <v>190</v>
      </c>
      <c r="AG62" s="11" t="s">
        <v>190</v>
      </c>
      <c r="AH62" s="11" t="s">
        <v>190</v>
      </c>
      <c r="AI62" s="11" t="s">
        <v>190</v>
      </c>
      <c r="AJ62" s="11"/>
      <c r="AK62" s="11"/>
      <c r="AL62" s="11"/>
      <c r="AM62" s="11"/>
      <c r="AN62" s="11"/>
      <c r="AO62" s="11"/>
    </row>
    <row r="63" spans="2:41" ht="15" customHeight="1">
      <c r="B63" s="4" t="str">
        <f t="shared" si="0"/>
        <v>USWV</v>
      </c>
      <c r="C63" s="3" t="s">
        <v>68</v>
      </c>
      <c r="D63" s="9" t="s">
        <v>55</v>
      </c>
      <c r="E63" s="17" t="s">
        <v>190</v>
      </c>
      <c r="F63" s="10" t="s">
        <v>190</v>
      </c>
      <c r="G63" s="10" t="s">
        <v>190</v>
      </c>
      <c r="H63" s="10" t="s">
        <v>190</v>
      </c>
      <c r="I63" s="10" t="s">
        <v>190</v>
      </c>
      <c r="J63" s="10" t="s">
        <v>190</v>
      </c>
      <c r="K63" s="10" t="s">
        <v>190</v>
      </c>
      <c r="L63" s="10" t="s">
        <v>190</v>
      </c>
      <c r="M63" s="10" t="s">
        <v>190</v>
      </c>
      <c r="N63" s="10"/>
      <c r="O63" s="10"/>
      <c r="P63" s="10"/>
      <c r="Q63" s="10"/>
      <c r="R63" s="10"/>
      <c r="S63" s="10"/>
      <c r="T63" s="18"/>
      <c r="U63" s="23" t="s">
        <v>190</v>
      </c>
      <c r="V63" s="11"/>
      <c r="W63" s="11"/>
      <c r="X63" s="24"/>
      <c r="Y63" s="28" t="s">
        <v>190</v>
      </c>
      <c r="Z63" s="11" t="s">
        <v>190</v>
      </c>
      <c r="AA63" s="11" t="s">
        <v>190</v>
      </c>
      <c r="AB63" s="11" t="s">
        <v>190</v>
      </c>
      <c r="AC63" s="11" t="s">
        <v>190</v>
      </c>
      <c r="AD63" s="11" t="s">
        <v>190</v>
      </c>
      <c r="AE63" s="11" t="s">
        <v>190</v>
      </c>
      <c r="AF63" s="11" t="s">
        <v>190</v>
      </c>
      <c r="AG63" s="11" t="s">
        <v>190</v>
      </c>
      <c r="AH63" s="11" t="s">
        <v>190</v>
      </c>
      <c r="AI63" s="11" t="s">
        <v>190</v>
      </c>
      <c r="AJ63" s="11"/>
      <c r="AK63" s="11"/>
      <c r="AL63" s="11"/>
      <c r="AM63" s="11"/>
      <c r="AN63" s="11"/>
      <c r="AO63" s="11"/>
    </row>
    <row r="64" spans="2:41" ht="15" customHeight="1">
      <c r="B64" s="4" t="str">
        <f t="shared" si="0"/>
        <v>USWY</v>
      </c>
      <c r="C64" s="3" t="s">
        <v>68</v>
      </c>
      <c r="D64" s="9" t="s">
        <v>56</v>
      </c>
      <c r="E64" s="17" t="s">
        <v>190</v>
      </c>
      <c r="F64" s="10" t="s">
        <v>190</v>
      </c>
      <c r="G64" s="10" t="s">
        <v>190</v>
      </c>
      <c r="H64" s="10" t="s">
        <v>190</v>
      </c>
      <c r="I64" s="10" t="s">
        <v>190</v>
      </c>
      <c r="J64" s="10" t="s">
        <v>190</v>
      </c>
      <c r="K64" s="10" t="s">
        <v>190</v>
      </c>
      <c r="L64" s="10" t="s">
        <v>190</v>
      </c>
      <c r="M64" s="10" t="s">
        <v>190</v>
      </c>
      <c r="N64" s="10"/>
      <c r="O64" s="10"/>
      <c r="P64" s="10"/>
      <c r="Q64" s="10"/>
      <c r="R64" s="10"/>
      <c r="S64" s="10"/>
      <c r="T64" s="18"/>
      <c r="U64" s="23" t="s">
        <v>190</v>
      </c>
      <c r="V64" s="11"/>
      <c r="W64" s="11"/>
      <c r="X64" s="24"/>
      <c r="Y64" s="28" t="s">
        <v>190</v>
      </c>
      <c r="Z64" s="11" t="s">
        <v>190</v>
      </c>
      <c r="AA64" s="11" t="s">
        <v>190</v>
      </c>
      <c r="AB64" s="11" t="s">
        <v>190</v>
      </c>
      <c r="AC64" s="11" t="s">
        <v>190</v>
      </c>
      <c r="AD64" s="11" t="s">
        <v>190</v>
      </c>
      <c r="AE64" s="11" t="s">
        <v>190</v>
      </c>
      <c r="AF64" s="11" t="s">
        <v>190</v>
      </c>
      <c r="AG64" s="11" t="s">
        <v>190</v>
      </c>
      <c r="AH64" s="11" t="s">
        <v>190</v>
      </c>
      <c r="AI64" s="11" t="s">
        <v>190</v>
      </c>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4" t="s">
        <v>241</v>
      </c>
      <c r="B304" s="39"/>
      <c r="C304" s="39"/>
      <c r="D304" s="39" t="s">
        <v>257</v>
      </c>
      <c r="E304" s="123" t="str">
        <f>+E4</f>
        <v>FL</v>
      </c>
      <c r="F304" s="124" t="str">
        <f t="shared" ref="F304:AO304" si="5">+F4</f>
        <v>CA</v>
      </c>
      <c r="G304" s="124" t="str">
        <f t="shared" si="5"/>
        <v>IL</v>
      </c>
      <c r="H304" s="124" t="str">
        <f t="shared" si="5"/>
        <v>NJ  South Plainfield</v>
      </c>
      <c r="I304" s="124" t="str">
        <f t="shared" si="5"/>
        <v xml:space="preserve">NJ  Secaucus 07094
</v>
      </c>
      <c r="J304" s="124" t="str">
        <f t="shared" si="5"/>
        <v>OH</v>
      </c>
      <c r="K304" s="124" t="str">
        <f t="shared" si="5"/>
        <v>PA</v>
      </c>
      <c r="L304" s="124" t="str">
        <f t="shared" si="5"/>
        <v>TN</v>
      </c>
      <c r="M304" s="124" t="str">
        <f t="shared" si="5"/>
        <v>TX</v>
      </c>
      <c r="N304" s="124" t="str">
        <f t="shared" si="5"/>
        <v>(  )</v>
      </c>
      <c r="O304" s="124" t="str">
        <f t="shared" si="5"/>
        <v>(  )</v>
      </c>
      <c r="P304" s="124" t="str">
        <f t="shared" si="5"/>
        <v>(  )</v>
      </c>
      <c r="Q304" s="124" t="str">
        <f t="shared" si="5"/>
        <v>(  )</v>
      </c>
      <c r="R304" s="124" t="str">
        <f t="shared" si="5"/>
        <v>(  )</v>
      </c>
      <c r="S304" s="124" t="str">
        <f t="shared" si="5"/>
        <v>(  )</v>
      </c>
      <c r="T304" s="125" t="str">
        <f t="shared" si="5"/>
        <v>(  )</v>
      </c>
      <c r="U304" s="126" t="str">
        <f t="shared" si="5"/>
        <v>QC'</v>
      </c>
      <c r="V304" s="124" t="str">
        <f t="shared" si="5"/>
        <v>(  )</v>
      </c>
      <c r="W304" s="124" t="str">
        <f t="shared" si="5"/>
        <v>(  )</v>
      </c>
      <c r="X304" s="125" t="str">
        <f t="shared" si="5"/>
        <v>(  )</v>
      </c>
      <c r="Y304" s="127" t="str">
        <f t="shared" si="5"/>
        <v>Nepco way Plattsburgh, NY</v>
      </c>
      <c r="Z304" s="128" t="str">
        <f t="shared" si="5"/>
        <v>ON</v>
      </c>
      <c r="AA304" s="128" t="str">
        <f t="shared" si="5"/>
        <v>BC</v>
      </c>
      <c r="AB304" s="128" t="str">
        <f t="shared" si="5"/>
        <v>AB</v>
      </c>
      <c r="AC304" s="124" t="str">
        <f t="shared" si="5"/>
        <v>QC</v>
      </c>
      <c r="AD304" s="124" t="str">
        <f t="shared" si="5"/>
        <v>MB</v>
      </c>
      <c r="AE304" s="124" t="str">
        <f t="shared" si="5"/>
        <v>NB</v>
      </c>
      <c r="AF304" s="124" t="str">
        <f t="shared" si="5"/>
        <v>NS</v>
      </c>
      <c r="AG304" s="124" t="str">
        <f t="shared" si="5"/>
        <v>ON (OTAWA)</v>
      </c>
      <c r="AH304" s="124" t="str">
        <f t="shared" si="5"/>
        <v>SK</v>
      </c>
      <c r="AI304" s="124" t="str">
        <f t="shared" si="5"/>
        <v>YT</v>
      </c>
      <c r="AJ304" s="124" t="str">
        <f t="shared" si="5"/>
        <v>(  )</v>
      </c>
      <c r="AK304" s="124" t="str">
        <f t="shared" si="5"/>
        <v>(  )</v>
      </c>
      <c r="AL304" s="124" t="str">
        <f t="shared" si="5"/>
        <v>(  )</v>
      </c>
      <c r="AM304" s="124" t="str">
        <f t="shared" si="5"/>
        <v>(  )</v>
      </c>
      <c r="AN304" s="124" t="str">
        <f t="shared" si="5"/>
        <v>(  )</v>
      </c>
      <c r="AO304" s="124" t="str">
        <f t="shared" si="5"/>
        <v>(  )</v>
      </c>
    </row>
    <row r="305" spans="2:41" ht="15" customHeight="1">
      <c r="B305" s="4" t="str">
        <f t="shared" si="4"/>
        <v>CAQC GOA -&gt; G9X</v>
      </c>
      <c r="C305" s="3" t="s">
        <v>1</v>
      </c>
      <c r="D305" s="110" t="s">
        <v>208</v>
      </c>
      <c r="E305" s="19" t="s">
        <v>190</v>
      </c>
      <c r="F305" s="13" t="s">
        <v>190</v>
      </c>
      <c r="G305" s="13" t="s">
        <v>190</v>
      </c>
      <c r="H305" s="13" t="s">
        <v>190</v>
      </c>
      <c r="I305" s="13" t="s">
        <v>190</v>
      </c>
      <c r="J305" s="13" t="s">
        <v>190</v>
      </c>
      <c r="K305" s="13" t="s">
        <v>190</v>
      </c>
      <c r="L305" s="13" t="s">
        <v>190</v>
      </c>
      <c r="M305" s="13" t="s">
        <v>190</v>
      </c>
      <c r="N305" s="13"/>
      <c r="O305" s="13"/>
      <c r="P305" s="13"/>
      <c r="Q305" s="13"/>
      <c r="R305" s="13"/>
      <c r="S305" s="13"/>
      <c r="T305" s="20"/>
      <c r="U305" s="25"/>
      <c r="V305" s="14"/>
      <c r="W305" s="14"/>
      <c r="X305" s="26"/>
      <c r="Y305" s="29" t="s">
        <v>190</v>
      </c>
      <c r="Z305" s="111" t="s">
        <v>78</v>
      </c>
      <c r="AA305" s="111" t="s">
        <v>78</v>
      </c>
      <c r="AB305" s="111" t="s">
        <v>78</v>
      </c>
      <c r="AC305" s="111" t="s">
        <v>78</v>
      </c>
      <c r="AD305" s="111" t="s">
        <v>78</v>
      </c>
      <c r="AE305" s="111" t="s">
        <v>190</v>
      </c>
      <c r="AF305" s="111" t="s">
        <v>190</v>
      </c>
      <c r="AG305" s="111" t="s">
        <v>78</v>
      </c>
      <c r="AH305" s="111" t="s">
        <v>78</v>
      </c>
      <c r="AI305" s="111" t="s">
        <v>190</v>
      </c>
      <c r="AJ305" s="111"/>
      <c r="AK305" s="111"/>
      <c r="AL305" s="111"/>
      <c r="AM305" s="111"/>
      <c r="AN305" s="111"/>
      <c r="AO305" s="111"/>
    </row>
    <row r="306" spans="2:41" ht="15" customHeight="1">
      <c r="B306" s="4" t="str">
        <f t="shared" si="4"/>
        <v>CAQC H0H -&gt; H9X</v>
      </c>
      <c r="C306" s="3" t="s">
        <v>1</v>
      </c>
      <c r="D306" s="110" t="s">
        <v>209</v>
      </c>
      <c r="E306" s="19" t="s">
        <v>190</v>
      </c>
      <c r="F306" s="13" t="s">
        <v>190</v>
      </c>
      <c r="G306" s="13" t="s">
        <v>190</v>
      </c>
      <c r="H306" s="13" t="s">
        <v>190</v>
      </c>
      <c r="I306" s="13" t="s">
        <v>190</v>
      </c>
      <c r="J306" s="13" t="s">
        <v>190</v>
      </c>
      <c r="K306" s="13" t="s">
        <v>190</v>
      </c>
      <c r="L306" s="13" t="s">
        <v>190</v>
      </c>
      <c r="M306" s="13" t="s">
        <v>190</v>
      </c>
      <c r="N306" s="13"/>
      <c r="O306" s="13"/>
      <c r="P306" s="13"/>
      <c r="Q306" s="13"/>
      <c r="R306" s="13"/>
      <c r="S306" s="13"/>
      <c r="T306" s="20"/>
      <c r="U306" s="25"/>
      <c r="V306" s="14"/>
      <c r="W306" s="14"/>
      <c r="X306" s="26"/>
      <c r="Y306" s="29" t="s">
        <v>190</v>
      </c>
      <c r="Z306" s="111" t="s">
        <v>78</v>
      </c>
      <c r="AA306" s="111" t="s">
        <v>78</v>
      </c>
      <c r="AB306" s="111" t="s">
        <v>78</v>
      </c>
      <c r="AC306" s="111" t="s">
        <v>78</v>
      </c>
      <c r="AD306" s="111" t="s">
        <v>78</v>
      </c>
      <c r="AE306" s="111" t="s">
        <v>190</v>
      </c>
      <c r="AF306" s="111" t="s">
        <v>190</v>
      </c>
      <c r="AG306" s="111" t="s">
        <v>78</v>
      </c>
      <c r="AH306" s="111" t="s">
        <v>78</v>
      </c>
      <c r="AI306" s="111" t="s">
        <v>190</v>
      </c>
      <c r="AJ306" s="111"/>
      <c r="AK306" s="111"/>
      <c r="AL306" s="111"/>
      <c r="AM306" s="111"/>
      <c r="AN306" s="111"/>
      <c r="AO306" s="111"/>
    </row>
    <row r="307" spans="2:41" ht="15" customHeight="1">
      <c r="B307" s="4" t="str">
        <f t="shared" si="4"/>
        <v>CAQC (Québec City) G1X 3W1</v>
      </c>
      <c r="C307" s="3" t="s">
        <v>1</v>
      </c>
      <c r="D307" s="110" t="s">
        <v>210</v>
      </c>
      <c r="E307" s="19" t="s">
        <v>190</v>
      </c>
      <c r="F307" s="13" t="s">
        <v>190</v>
      </c>
      <c r="G307" s="13" t="s">
        <v>190</v>
      </c>
      <c r="H307" s="13" t="s">
        <v>190</v>
      </c>
      <c r="I307" s="13" t="s">
        <v>190</v>
      </c>
      <c r="J307" s="13" t="s">
        <v>190</v>
      </c>
      <c r="K307" s="13" t="s">
        <v>190</v>
      </c>
      <c r="L307" s="13" t="s">
        <v>190</v>
      </c>
      <c r="M307" s="13" t="s">
        <v>190</v>
      </c>
      <c r="N307" s="13"/>
      <c r="O307" s="13"/>
      <c r="P307" s="13"/>
      <c r="Q307" s="13"/>
      <c r="R307" s="13"/>
      <c r="S307" s="13"/>
      <c r="T307" s="20"/>
      <c r="U307" s="25"/>
      <c r="V307" s="14"/>
      <c r="W307" s="14"/>
      <c r="X307" s="26"/>
      <c r="Y307" s="29" t="s">
        <v>190</v>
      </c>
      <c r="Z307" s="111" t="s">
        <v>78</v>
      </c>
      <c r="AA307" s="111" t="s">
        <v>78</v>
      </c>
      <c r="AB307" s="111" t="s">
        <v>78</v>
      </c>
      <c r="AC307" s="111" t="s">
        <v>78</v>
      </c>
      <c r="AD307" s="111" t="s">
        <v>78</v>
      </c>
      <c r="AE307" s="111" t="s">
        <v>190</v>
      </c>
      <c r="AF307" s="111" t="s">
        <v>190</v>
      </c>
      <c r="AG307" s="111" t="s">
        <v>78</v>
      </c>
      <c r="AH307" s="111" t="s">
        <v>78</v>
      </c>
      <c r="AI307" s="111" t="s">
        <v>190</v>
      </c>
      <c r="AJ307" s="111"/>
      <c r="AK307" s="111"/>
      <c r="AL307" s="111"/>
      <c r="AM307" s="111"/>
      <c r="AN307" s="111"/>
      <c r="AO307" s="111"/>
    </row>
    <row r="308" spans="2:41" ht="15" customHeight="1">
      <c r="B308" s="4" t="str">
        <f t="shared" si="4"/>
        <v>CAON L0A -&gt; L9Z</v>
      </c>
      <c r="C308" s="3" t="s">
        <v>1</v>
      </c>
      <c r="D308" s="110" t="s">
        <v>211</v>
      </c>
      <c r="E308" s="19" t="s">
        <v>190</v>
      </c>
      <c r="F308" s="13" t="s">
        <v>190</v>
      </c>
      <c r="G308" s="13" t="s">
        <v>190</v>
      </c>
      <c r="H308" s="13" t="s">
        <v>190</v>
      </c>
      <c r="I308" s="13" t="s">
        <v>190</v>
      </c>
      <c r="J308" s="13" t="s">
        <v>190</v>
      </c>
      <c r="K308" s="13" t="s">
        <v>190</v>
      </c>
      <c r="L308" s="13" t="s">
        <v>190</v>
      </c>
      <c r="M308" s="13" t="s">
        <v>190</v>
      </c>
      <c r="N308" s="13"/>
      <c r="O308" s="13"/>
      <c r="P308" s="13"/>
      <c r="Q308" s="13"/>
      <c r="R308" s="13"/>
      <c r="S308" s="13"/>
      <c r="T308" s="20"/>
      <c r="U308" s="25"/>
      <c r="V308" s="14"/>
      <c r="W308" s="14"/>
      <c r="X308" s="26"/>
      <c r="Y308" s="29" t="s">
        <v>190</v>
      </c>
      <c r="Z308" s="111" t="s">
        <v>78</v>
      </c>
      <c r="AA308" s="111" t="s">
        <v>78</v>
      </c>
      <c r="AB308" s="111" t="s">
        <v>78</v>
      </c>
      <c r="AC308" s="111" t="s">
        <v>78</v>
      </c>
      <c r="AD308" s="111" t="s">
        <v>78</v>
      </c>
      <c r="AE308" s="111" t="s">
        <v>190</v>
      </c>
      <c r="AF308" s="111" t="s">
        <v>190</v>
      </c>
      <c r="AG308" s="111" t="s">
        <v>78</v>
      </c>
      <c r="AH308" s="111" t="s">
        <v>78</v>
      </c>
      <c r="AI308" s="111" t="s">
        <v>190</v>
      </c>
      <c r="AJ308" s="111"/>
      <c r="AK308" s="111"/>
      <c r="AL308" s="111"/>
      <c r="AM308" s="111"/>
      <c r="AN308" s="111"/>
      <c r="AO308" s="111"/>
    </row>
    <row r="309" spans="2:41" ht="15" customHeight="1">
      <c r="B309" s="4" t="str">
        <f t="shared" si="4"/>
        <v>CAON Exept L0A -&gt; L9Z</v>
      </c>
      <c r="C309" s="3" t="s">
        <v>1</v>
      </c>
      <c r="D309" s="110" t="s">
        <v>212</v>
      </c>
      <c r="E309" s="19" t="s">
        <v>190</v>
      </c>
      <c r="F309" s="13" t="s">
        <v>190</v>
      </c>
      <c r="G309" s="13" t="s">
        <v>190</v>
      </c>
      <c r="H309" s="13" t="s">
        <v>190</v>
      </c>
      <c r="I309" s="13" t="s">
        <v>190</v>
      </c>
      <c r="J309" s="13" t="s">
        <v>190</v>
      </c>
      <c r="K309" s="13" t="s">
        <v>190</v>
      </c>
      <c r="L309" s="13" t="s">
        <v>190</v>
      </c>
      <c r="M309" s="13" t="s">
        <v>190</v>
      </c>
      <c r="N309" s="13"/>
      <c r="O309" s="13"/>
      <c r="P309" s="13"/>
      <c r="Q309" s="13"/>
      <c r="R309" s="13"/>
      <c r="S309" s="13"/>
      <c r="T309" s="20"/>
      <c r="U309" s="25"/>
      <c r="V309" s="14"/>
      <c r="W309" s="14"/>
      <c r="X309" s="26"/>
      <c r="Y309" s="29" t="s">
        <v>190</v>
      </c>
      <c r="Z309" s="111" t="s">
        <v>78</v>
      </c>
      <c r="AA309" s="111" t="s">
        <v>78</v>
      </c>
      <c r="AB309" s="111" t="s">
        <v>78</v>
      </c>
      <c r="AC309" s="111" t="s">
        <v>78</v>
      </c>
      <c r="AD309" s="111" t="s">
        <v>78</v>
      </c>
      <c r="AE309" s="111" t="s">
        <v>190</v>
      </c>
      <c r="AF309" s="111" t="s">
        <v>190</v>
      </c>
      <c r="AG309" s="111" t="s">
        <v>78</v>
      </c>
      <c r="AH309" s="111" t="s">
        <v>78</v>
      </c>
      <c r="AI309" s="111" t="s">
        <v>190</v>
      </c>
      <c r="AJ309" s="111"/>
      <c r="AK309" s="111"/>
      <c r="AL309" s="111"/>
      <c r="AM309" s="111"/>
      <c r="AN309" s="111"/>
      <c r="AO309" s="111"/>
    </row>
    <row r="310" spans="2:41" ht="15" customHeight="1">
      <c r="B310" s="4" t="str">
        <f t="shared" si="4"/>
        <v>CABC</v>
      </c>
      <c r="C310" s="3" t="s">
        <v>1</v>
      </c>
      <c r="D310" s="12" t="s">
        <v>71</v>
      </c>
      <c r="E310" s="19" t="s">
        <v>190</v>
      </c>
      <c r="F310" s="13" t="s">
        <v>190</v>
      </c>
      <c r="G310" s="13" t="s">
        <v>190</v>
      </c>
      <c r="H310" s="13" t="s">
        <v>190</v>
      </c>
      <c r="I310" s="13" t="s">
        <v>190</v>
      </c>
      <c r="J310" s="13" t="s">
        <v>190</v>
      </c>
      <c r="K310" s="13" t="s">
        <v>190</v>
      </c>
      <c r="L310" s="13" t="s">
        <v>190</v>
      </c>
      <c r="M310" s="13" t="s">
        <v>190</v>
      </c>
      <c r="N310" s="13"/>
      <c r="O310" s="13"/>
      <c r="P310" s="13"/>
      <c r="Q310" s="13"/>
      <c r="R310" s="13"/>
      <c r="S310" s="13"/>
      <c r="T310" s="20"/>
      <c r="U310" s="25"/>
      <c r="V310" s="14"/>
      <c r="W310" s="14"/>
      <c r="X310" s="26"/>
      <c r="Y310" s="29" t="s">
        <v>190</v>
      </c>
      <c r="Z310" s="111" t="s">
        <v>78</v>
      </c>
      <c r="AA310" s="111" t="s">
        <v>78</v>
      </c>
      <c r="AB310" s="111" t="s">
        <v>78</v>
      </c>
      <c r="AC310" s="111" t="s">
        <v>78</v>
      </c>
      <c r="AD310" s="111" t="s">
        <v>78</v>
      </c>
      <c r="AE310" s="111" t="s">
        <v>190</v>
      </c>
      <c r="AF310" s="111" t="s">
        <v>190</v>
      </c>
      <c r="AG310" s="111" t="s">
        <v>78</v>
      </c>
      <c r="AH310" s="111" t="s">
        <v>78</v>
      </c>
      <c r="AI310" s="111" t="s">
        <v>190</v>
      </c>
      <c r="AJ310" s="111"/>
      <c r="AK310" s="111"/>
      <c r="AL310" s="111"/>
      <c r="AM310" s="111"/>
      <c r="AN310" s="111"/>
      <c r="AO310" s="111"/>
    </row>
    <row r="311" spans="2:41" ht="15" customHeight="1">
      <c r="B311" s="4" t="str">
        <f t="shared" si="4"/>
        <v>CAAB</v>
      </c>
      <c r="C311" s="3" t="s">
        <v>1</v>
      </c>
      <c r="D311" s="12" t="s">
        <v>72</v>
      </c>
      <c r="E311" s="19" t="s">
        <v>190</v>
      </c>
      <c r="F311" s="13" t="s">
        <v>190</v>
      </c>
      <c r="G311" s="13" t="s">
        <v>190</v>
      </c>
      <c r="H311" s="13" t="s">
        <v>190</v>
      </c>
      <c r="I311" s="13" t="s">
        <v>190</v>
      </c>
      <c r="J311" s="13" t="s">
        <v>190</v>
      </c>
      <c r="K311" s="13" t="s">
        <v>190</v>
      </c>
      <c r="L311" s="13" t="s">
        <v>190</v>
      </c>
      <c r="M311" s="13" t="s">
        <v>190</v>
      </c>
      <c r="N311" s="13"/>
      <c r="O311" s="13"/>
      <c r="P311" s="13"/>
      <c r="Q311" s="13"/>
      <c r="R311" s="13"/>
      <c r="S311" s="13"/>
      <c r="T311" s="20"/>
      <c r="U311" s="25"/>
      <c r="V311" s="14"/>
      <c r="W311" s="14"/>
      <c r="X311" s="26"/>
      <c r="Y311" s="29" t="s">
        <v>190</v>
      </c>
      <c r="Z311" s="111" t="s">
        <v>78</v>
      </c>
      <c r="AA311" s="111" t="s">
        <v>78</v>
      </c>
      <c r="AB311" s="111" t="s">
        <v>78</v>
      </c>
      <c r="AC311" s="111" t="s">
        <v>78</v>
      </c>
      <c r="AD311" s="111" t="s">
        <v>78</v>
      </c>
      <c r="AE311" s="111" t="s">
        <v>190</v>
      </c>
      <c r="AF311" s="111" t="s">
        <v>190</v>
      </c>
      <c r="AG311" s="111" t="s">
        <v>78</v>
      </c>
      <c r="AH311" s="111" t="s">
        <v>78</v>
      </c>
      <c r="AI311" s="111" t="s">
        <v>190</v>
      </c>
      <c r="AJ311" s="111"/>
      <c r="AK311" s="111"/>
      <c r="AL311" s="111"/>
      <c r="AM311" s="111"/>
      <c r="AN311" s="111"/>
      <c r="AO311" s="111"/>
    </row>
    <row r="312" spans="2:41" ht="15" customHeight="1">
      <c r="B312" s="4" t="str">
        <f t="shared" si="4"/>
        <v>CASK</v>
      </c>
      <c r="C312" s="3" t="s">
        <v>1</v>
      </c>
      <c r="D312" s="12" t="s">
        <v>73</v>
      </c>
      <c r="E312" s="19" t="s">
        <v>190</v>
      </c>
      <c r="F312" s="13" t="s">
        <v>190</v>
      </c>
      <c r="G312" s="13" t="s">
        <v>190</v>
      </c>
      <c r="H312" s="13" t="s">
        <v>190</v>
      </c>
      <c r="I312" s="13" t="s">
        <v>190</v>
      </c>
      <c r="J312" s="13" t="s">
        <v>190</v>
      </c>
      <c r="K312" s="13" t="s">
        <v>190</v>
      </c>
      <c r="L312" s="13" t="s">
        <v>190</v>
      </c>
      <c r="M312" s="13" t="s">
        <v>190</v>
      </c>
      <c r="N312" s="13"/>
      <c r="O312" s="13"/>
      <c r="P312" s="13"/>
      <c r="Q312" s="13"/>
      <c r="R312" s="13"/>
      <c r="S312" s="13"/>
      <c r="T312" s="20"/>
      <c r="U312" s="25"/>
      <c r="V312" s="14"/>
      <c r="W312" s="14"/>
      <c r="X312" s="26"/>
      <c r="Y312" s="29" t="s">
        <v>190</v>
      </c>
      <c r="Z312" s="111" t="s">
        <v>78</v>
      </c>
      <c r="AA312" s="14" t="s">
        <v>78</v>
      </c>
      <c r="AB312" s="14" t="s">
        <v>78</v>
      </c>
      <c r="AC312" s="14" t="s">
        <v>78</v>
      </c>
      <c r="AD312" s="14" t="s">
        <v>78</v>
      </c>
      <c r="AE312" s="111" t="s">
        <v>190</v>
      </c>
      <c r="AF312" s="111" t="s">
        <v>190</v>
      </c>
      <c r="AG312" s="14" t="s">
        <v>78</v>
      </c>
      <c r="AH312" s="14" t="s">
        <v>78</v>
      </c>
      <c r="AI312" s="111" t="s">
        <v>190</v>
      </c>
      <c r="AJ312" s="14"/>
      <c r="AK312" s="14"/>
      <c r="AL312" s="14"/>
      <c r="AM312" s="14"/>
      <c r="AN312" s="14"/>
      <c r="AO312" s="14"/>
    </row>
    <row r="313" spans="2:41" ht="15" customHeight="1">
      <c r="B313" s="4" t="str">
        <f t="shared" si="4"/>
        <v>CAMB</v>
      </c>
      <c r="C313" s="3" t="s">
        <v>1</v>
      </c>
      <c r="D313" s="12" t="s">
        <v>170</v>
      </c>
      <c r="E313" s="19" t="s">
        <v>190</v>
      </c>
      <c r="F313" s="13" t="s">
        <v>190</v>
      </c>
      <c r="G313" s="13" t="s">
        <v>190</v>
      </c>
      <c r="H313" s="13" t="s">
        <v>190</v>
      </c>
      <c r="I313" s="13" t="s">
        <v>190</v>
      </c>
      <c r="J313" s="13" t="s">
        <v>190</v>
      </c>
      <c r="K313" s="13" t="s">
        <v>190</v>
      </c>
      <c r="L313" s="13" t="s">
        <v>190</v>
      </c>
      <c r="M313" s="13" t="s">
        <v>190</v>
      </c>
      <c r="N313" s="13"/>
      <c r="O313" s="13"/>
      <c r="P313" s="13"/>
      <c r="Q313" s="13"/>
      <c r="R313" s="13"/>
      <c r="S313" s="13"/>
      <c r="T313" s="20"/>
      <c r="U313" s="25"/>
      <c r="V313" s="14"/>
      <c r="W313" s="14"/>
      <c r="X313" s="26"/>
      <c r="Y313" s="29" t="s">
        <v>190</v>
      </c>
      <c r="Z313" s="111" t="s">
        <v>78</v>
      </c>
      <c r="AA313" s="14" t="s">
        <v>78</v>
      </c>
      <c r="AB313" s="14" t="s">
        <v>78</v>
      </c>
      <c r="AC313" s="14" t="s">
        <v>78</v>
      </c>
      <c r="AD313" s="14" t="s">
        <v>78</v>
      </c>
      <c r="AE313" s="111" t="s">
        <v>190</v>
      </c>
      <c r="AF313" s="111" t="s">
        <v>190</v>
      </c>
      <c r="AG313" s="14" t="s">
        <v>78</v>
      </c>
      <c r="AH313" s="14" t="s">
        <v>78</v>
      </c>
      <c r="AI313" s="111" t="s">
        <v>190</v>
      </c>
      <c r="AJ313" s="14"/>
      <c r="AK313" s="14"/>
      <c r="AL313" s="14"/>
      <c r="AM313" s="14"/>
      <c r="AN313" s="14"/>
      <c r="AO313" s="14"/>
    </row>
    <row r="314" spans="2:41" ht="15" customHeight="1">
      <c r="B314" s="4" t="str">
        <f t="shared" si="4"/>
        <v>CANB</v>
      </c>
      <c r="C314" s="3" t="s">
        <v>1</v>
      </c>
      <c r="D314" s="12" t="s">
        <v>74</v>
      </c>
      <c r="E314" s="19" t="s">
        <v>190</v>
      </c>
      <c r="F314" s="13" t="s">
        <v>190</v>
      </c>
      <c r="G314" s="13" t="s">
        <v>190</v>
      </c>
      <c r="H314" s="13" t="s">
        <v>190</v>
      </c>
      <c r="I314" s="13" t="s">
        <v>190</v>
      </c>
      <c r="J314" s="13" t="s">
        <v>190</v>
      </c>
      <c r="K314" s="13" t="s">
        <v>190</v>
      </c>
      <c r="L314" s="13" t="s">
        <v>190</v>
      </c>
      <c r="M314" s="13" t="s">
        <v>190</v>
      </c>
      <c r="N314" s="13"/>
      <c r="O314" s="13"/>
      <c r="P314" s="13"/>
      <c r="Q314" s="13"/>
      <c r="R314" s="13"/>
      <c r="S314" s="13"/>
      <c r="T314" s="20"/>
      <c r="U314" s="25"/>
      <c r="V314" s="14"/>
      <c r="W314" s="14"/>
      <c r="X314" s="26"/>
      <c r="Y314" s="29" t="s">
        <v>190</v>
      </c>
      <c r="Z314" s="111" t="s">
        <v>78</v>
      </c>
      <c r="AA314" s="14" t="s">
        <v>78</v>
      </c>
      <c r="AB314" s="14" t="s">
        <v>78</v>
      </c>
      <c r="AC314" s="14" t="s">
        <v>78</v>
      </c>
      <c r="AD314" s="14" t="s">
        <v>78</v>
      </c>
      <c r="AE314" s="111" t="s">
        <v>190</v>
      </c>
      <c r="AF314" s="111" t="s">
        <v>190</v>
      </c>
      <c r="AG314" s="14" t="s">
        <v>78</v>
      </c>
      <c r="AH314" s="14" t="s">
        <v>78</v>
      </c>
      <c r="AI314" s="111" t="s">
        <v>190</v>
      </c>
      <c r="AJ314" s="14"/>
      <c r="AK314" s="14"/>
      <c r="AL314" s="14"/>
      <c r="AM314" s="14"/>
      <c r="AN314" s="14"/>
      <c r="AO314" s="14"/>
    </row>
    <row r="315" spans="2:41" ht="15" customHeight="1">
      <c r="B315" s="4" t="str">
        <f t="shared" si="4"/>
        <v>CANS</v>
      </c>
      <c r="C315" s="3" t="s">
        <v>1</v>
      </c>
      <c r="D315" s="12" t="s">
        <v>75</v>
      </c>
      <c r="E315" s="19" t="s">
        <v>190</v>
      </c>
      <c r="F315" s="13" t="s">
        <v>190</v>
      </c>
      <c r="G315" s="13" t="s">
        <v>190</v>
      </c>
      <c r="H315" s="13" t="s">
        <v>190</v>
      </c>
      <c r="I315" s="13" t="s">
        <v>190</v>
      </c>
      <c r="J315" s="13" t="s">
        <v>190</v>
      </c>
      <c r="K315" s="13" t="s">
        <v>190</v>
      </c>
      <c r="L315" s="13" t="s">
        <v>190</v>
      </c>
      <c r="M315" s="13" t="s">
        <v>190</v>
      </c>
      <c r="N315" s="13"/>
      <c r="O315" s="13"/>
      <c r="P315" s="13"/>
      <c r="Q315" s="13"/>
      <c r="R315" s="13"/>
      <c r="S315" s="13"/>
      <c r="T315" s="20"/>
      <c r="U315" s="25"/>
      <c r="V315" s="14"/>
      <c r="W315" s="14"/>
      <c r="X315" s="26"/>
      <c r="Y315" s="29" t="s">
        <v>190</v>
      </c>
      <c r="Z315" s="111" t="s">
        <v>78</v>
      </c>
      <c r="AA315" s="14" t="s">
        <v>78</v>
      </c>
      <c r="AB315" s="14" t="s">
        <v>78</v>
      </c>
      <c r="AC315" s="14" t="s">
        <v>78</v>
      </c>
      <c r="AD315" s="14" t="s">
        <v>78</v>
      </c>
      <c r="AE315" s="111" t="s">
        <v>190</v>
      </c>
      <c r="AF315" s="111" t="s">
        <v>190</v>
      </c>
      <c r="AG315" s="14" t="s">
        <v>78</v>
      </c>
      <c r="AH315" s="14" t="s">
        <v>78</v>
      </c>
      <c r="AI315" s="111" t="s">
        <v>190</v>
      </c>
      <c r="AJ315" s="14"/>
      <c r="AK315" s="14"/>
      <c r="AL315" s="14"/>
      <c r="AM315" s="14"/>
      <c r="AN315" s="14"/>
      <c r="AO315" s="14"/>
    </row>
    <row r="316" spans="2:41" ht="15" customHeight="1">
      <c r="B316" s="4" t="str">
        <f t="shared" si="4"/>
        <v>CANL</v>
      </c>
      <c r="C316" s="3" t="s">
        <v>1</v>
      </c>
      <c r="D316" s="12" t="s">
        <v>174</v>
      </c>
      <c r="E316" s="19" t="s">
        <v>190</v>
      </c>
      <c r="F316" s="13" t="s">
        <v>190</v>
      </c>
      <c r="G316" s="13" t="s">
        <v>190</v>
      </c>
      <c r="H316" s="13" t="s">
        <v>190</v>
      </c>
      <c r="I316" s="13" t="s">
        <v>190</v>
      </c>
      <c r="J316" s="13" t="s">
        <v>190</v>
      </c>
      <c r="K316" s="13" t="s">
        <v>190</v>
      </c>
      <c r="L316" s="13" t="s">
        <v>190</v>
      </c>
      <c r="M316" s="13" t="s">
        <v>190</v>
      </c>
      <c r="N316" s="13"/>
      <c r="O316" s="13"/>
      <c r="P316" s="13"/>
      <c r="Q316" s="13"/>
      <c r="R316" s="13"/>
      <c r="S316" s="13"/>
      <c r="T316" s="20"/>
      <c r="U316" s="25"/>
      <c r="V316" s="14"/>
      <c r="W316" s="14"/>
      <c r="X316" s="26"/>
      <c r="Y316" s="29" t="s">
        <v>190</v>
      </c>
      <c r="Z316" s="111" t="s">
        <v>78</v>
      </c>
      <c r="AA316" s="14" t="s">
        <v>78</v>
      </c>
      <c r="AB316" s="14" t="s">
        <v>78</v>
      </c>
      <c r="AC316" s="14" t="s">
        <v>78</v>
      </c>
      <c r="AD316" s="14" t="s">
        <v>78</v>
      </c>
      <c r="AE316" s="111" t="s">
        <v>190</v>
      </c>
      <c r="AF316" s="111" t="s">
        <v>190</v>
      </c>
      <c r="AG316" s="14" t="s">
        <v>78</v>
      </c>
      <c r="AH316" s="14" t="s">
        <v>78</v>
      </c>
      <c r="AI316" s="111" t="s">
        <v>190</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5" customHeight="1">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5" customHeight="1">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5" customHeight="1">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5" customHeight="1">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5" customHeight="1">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5" customHeight="1">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5" customHeight="1">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5" customHeight="1">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5" customHeight="1">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5" customHeight="1">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5" customHeight="1">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5" customHeight="1">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5" customHeight="1">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5" customHeight="1">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5" customHeight="1">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5" customHeight="1">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5" customHeight="1">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5" customHeight="1">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5" customHeight="1">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5" customHeight="1">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5" customHeight="1">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5" customHeight="1">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5" customHeight="1">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5" customHeight="1">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5" customHeight="1">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5" customHeight="1">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5" customHeight="1">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5" customHeight="1">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5" customHeight="1">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5" customHeight="1">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5" customHeight="1">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5" customHeight="1">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5" customHeight="1">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5" customHeight="1">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5" customHeight="1">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5" customHeight="1">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5" customHeight="1">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5" customHeight="1">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5" customHeight="1">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5" customHeight="1">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5" customHeight="1">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5" customHeight="1">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5" customHeight="1">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5" customHeight="1">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5" customHeight="1">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5" customHeight="1">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5" customHeight="1">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5" customHeight="1">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5" customHeight="1">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5" customHeight="1">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5" customHeight="1">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5" customHeight="1">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5" customHeight="1">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5" customHeight="1">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5" customHeight="1">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5" customHeight="1">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5" customHeight="1">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5" customHeight="1">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5" customHeight="1">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5" customHeight="1">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5" customHeight="1">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5" customHeight="1">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5" customHeight="1">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5" customHeight="1">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5" customHeight="1">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5" customHeight="1">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5" customHeight="1">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5" customHeight="1">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5" customHeight="1">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5" customHeight="1">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5" customHeight="1">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5" customHeight="1">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5" customHeight="1">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5" customHeight="1">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5" customHeight="1">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sheetProtection algorithmName="SHA-512" hashValue="y1ExzTbpJQRtcv9kCUm1TvymU+nKJ7qfcbcZZx7GiheH1iZ0IGPB+WFXwBASmX0unI7KCj3Wu2ls3KBYU0aI2w==" saltValue="wtn/YskX6PsDcmopDSgMMw==" spinCount="100000" sheet="1" objects="1" scenarios="1"/>
  <conditionalFormatting sqref="E6:E303">
    <cfRule type="cellIs" dxfId="77" priority="100" stopIfTrue="1" operator="equal">
      <formula>"EXLA"</formula>
    </cfRule>
  </conditionalFormatting>
  <conditionalFormatting sqref="E16:G303">
    <cfRule type="cellIs" dxfId="76" priority="95" stopIfTrue="1" operator="equal">
      <formula>"VITR"</formula>
    </cfRule>
  </conditionalFormatting>
  <conditionalFormatting sqref="E314:S319">
    <cfRule type="cellIs" dxfId="75" priority="247" stopIfTrue="1" operator="equal">
      <formula>"VITR"</formula>
    </cfRule>
    <cfRule type="cellIs" dxfId="74" priority="248" stopIfTrue="1" operator="equal">
      <formula>"EXLA"</formula>
    </cfRule>
  </conditionalFormatting>
  <conditionalFormatting sqref="E5:X5">
    <cfRule type="cellIs" dxfId="73" priority="16" stopIfTrue="1" operator="equal">
      <formula>"EXLA"</formula>
    </cfRule>
  </conditionalFormatting>
  <conditionalFormatting sqref="E5:X15">
    <cfRule type="cellIs" dxfId="72" priority="15" stopIfTrue="1" operator="equal">
      <formula>"VITR"</formula>
    </cfRule>
  </conditionalFormatting>
  <conditionalFormatting sqref="E305:AB394 AC310:AC311">
    <cfRule type="cellIs" dxfId="71" priority="1" stopIfTrue="1" operator="equal">
      <formula>"VITR"</formula>
    </cfRule>
    <cfRule type="cellIs" dxfId="70" priority="2" stopIfTrue="1" operator="equal">
      <formula>"EXLA"</formula>
    </cfRule>
  </conditionalFormatting>
  <conditionalFormatting sqref="F16:G303">
    <cfRule type="cellIs" dxfId="69" priority="96" stopIfTrue="1" operator="equal">
      <formula>"EXLA"</formula>
    </cfRule>
  </conditionalFormatting>
  <conditionalFormatting sqref="F6:X15">
    <cfRule type="cellIs" dxfId="68" priority="18" stopIfTrue="1" operator="equal">
      <formula>"EXLA"</formula>
    </cfRule>
  </conditionalFormatting>
  <conditionalFormatting sqref="G314:X314 H16:H18 I17:I18">
    <cfRule type="cellIs" dxfId="67" priority="203" stopIfTrue="1" operator="equal">
      <formula>"VITR"</formula>
    </cfRule>
  </conditionalFormatting>
  <conditionalFormatting sqref="H16:H18 I17:I18 G314:X314">
    <cfRule type="cellIs" dxfId="66" priority="204" stopIfTrue="1" operator="equal">
      <formula>"EXLA"</formula>
    </cfRule>
  </conditionalFormatting>
  <conditionalFormatting sqref="H19:S303">
    <cfRule type="cellIs" dxfId="65" priority="177" stopIfTrue="1" operator="equal">
      <formula>"VITR"</formula>
    </cfRule>
    <cfRule type="cellIs" dxfId="64" priority="178" stopIfTrue="1" operator="equal">
      <formula>"EXLA"</formula>
    </cfRule>
  </conditionalFormatting>
  <conditionalFormatting sqref="J18:S18">
    <cfRule type="cellIs" dxfId="63" priority="253" stopIfTrue="1" operator="equal">
      <formula>"VITR"</formula>
    </cfRule>
    <cfRule type="cellIs" dxfId="62" priority="254" stopIfTrue="1" operator="equal">
      <formula>"EXLA"</formula>
    </cfRule>
  </conditionalFormatting>
  <conditionalFormatting sqref="J16:T17">
    <cfRule type="cellIs" dxfId="61" priority="91" stopIfTrue="1" operator="equal">
      <formula>"VITR"</formula>
    </cfRule>
    <cfRule type="cellIs" dxfId="60" priority="92" stopIfTrue="1" operator="equal">
      <formula>"EXLA"</formula>
    </cfRule>
  </conditionalFormatting>
  <conditionalFormatting sqref="T18:T303">
    <cfRule type="cellIs" dxfId="59" priority="187" stopIfTrue="1" operator="equal">
      <formula>"VITR"</formula>
    </cfRule>
    <cfRule type="cellIs" dxfId="58" priority="188" stopIfTrue="1" operator="equal">
      <formula>"EXLA"</formula>
    </cfRule>
  </conditionalFormatting>
  <conditionalFormatting sqref="T314:Z319">
    <cfRule type="cellIs" dxfId="57" priority="107" stopIfTrue="1" operator="equal">
      <formula>"VITR"</formula>
    </cfRule>
    <cfRule type="cellIs" dxfId="56" priority="108" stopIfTrue="1" operator="equal">
      <formula>"EXLA"</formula>
    </cfRule>
  </conditionalFormatting>
  <conditionalFormatting sqref="U16:X303">
    <cfRule type="cellIs" dxfId="55" priority="13" stopIfTrue="1" operator="equal">
      <formula>"VITR"</formula>
    </cfRule>
    <cfRule type="cellIs" dxfId="54" priority="14" stopIfTrue="1" operator="equal">
      <formula>"EXLA"</formula>
    </cfRule>
  </conditionalFormatting>
  <conditionalFormatting sqref="Y5:AO303">
    <cfRule type="cellIs" dxfId="53" priority="5" stopIfTrue="1" operator="equal">
      <formula>"VITR"</formula>
    </cfRule>
    <cfRule type="cellIs" dxfId="52" priority="6" stopIfTrue="1" operator="equal">
      <formula>"EXLA"</formula>
    </cfRule>
  </conditionalFormatting>
  <conditionalFormatting sqref="AC305:AO394">
    <cfRule type="cellIs" dxfId="51" priority="3" stopIfTrue="1" operator="equal">
      <formula>"VITR"</formula>
    </cfRule>
    <cfRule type="cellIs" dxfId="50" priority="4" stopIfTrue="1" operator="equal">
      <formula>"EXLA"</formula>
    </cfRule>
  </conditionalFormatting>
  <pageMargins left="0" right="0" top="0" bottom="0" header="0" footer="0"/>
  <pageSetup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249977111117893"/>
    <pageSetUpPr fitToPage="1"/>
  </sheetPr>
  <dimension ref="A1:AO394"/>
  <sheetViews>
    <sheetView showGridLines="0" zoomScale="70" zoomScaleNormal="70" workbookViewId="0">
      <pane xSplit="4" ySplit="4" topLeftCell="E285" activePane="bottomRight" state="frozen"/>
      <selection activeCell="N19" sqref="N19"/>
      <selection pane="topRight" activeCell="N19" sqref="N19"/>
      <selection pane="bottomLeft" activeCell="N19" sqref="N19"/>
      <selection pane="bottomRight" activeCell="N19" sqref="N19"/>
    </sheetView>
  </sheetViews>
  <sheetFormatPr baseColWidth="10" defaultColWidth="9.1796875" defaultRowHeight="12.5" outlineLevelCol="1"/>
  <cols>
    <col min="1" max="1" width="9.1796875" style="54"/>
    <col min="2" max="2" width="10.1796875" style="54" customWidth="1" outlineLevel="1"/>
    <col min="3" max="3" width="8.453125" style="54" customWidth="1" outlineLevel="1"/>
    <col min="4" max="20" width="9.7265625" style="54" customWidth="1"/>
    <col min="21" max="24" width="8.7265625" style="54" customWidth="1"/>
    <col min="25" max="25" width="23" style="54" customWidth="1"/>
    <col min="26" max="28" width="12.7265625" style="54" customWidth="1"/>
    <col min="29" max="29" width="9.7265625" style="54" customWidth="1"/>
    <col min="30" max="30" width="9.7265625" style="193" customWidth="1"/>
    <col min="31" max="41" width="9.7265625" style="54" customWidth="1"/>
    <col min="42" max="42" width="3.7265625" style="54" customWidth="1"/>
    <col min="43" max="16384" width="9.1796875" style="54"/>
  </cols>
  <sheetData>
    <row r="1" spans="1:41" ht="47.25" customHeight="1">
      <c r="A1" s="6" t="s">
        <v>280</v>
      </c>
      <c r="B1" s="5"/>
      <c r="C1" s="5"/>
      <c r="D1" s="5"/>
      <c r="E1" s="5"/>
      <c r="F1" s="5"/>
      <c r="G1" s="5"/>
      <c r="H1" s="5"/>
      <c r="I1" s="5"/>
      <c r="J1" s="5"/>
      <c r="K1" s="5"/>
      <c r="L1" s="5"/>
      <c r="M1" s="5"/>
      <c r="N1" s="5"/>
      <c r="O1" s="5"/>
      <c r="P1" s="5"/>
      <c r="Q1" s="5"/>
      <c r="R1" s="5"/>
      <c r="S1" s="5"/>
      <c r="T1" s="5"/>
      <c r="U1" s="5"/>
      <c r="V1" s="5"/>
      <c r="W1" s="5"/>
      <c r="X1" s="5"/>
      <c r="Y1" s="5"/>
      <c r="Z1" s="5"/>
      <c r="AA1" s="5"/>
      <c r="AB1" s="5"/>
      <c r="AC1" s="5"/>
      <c r="AD1" s="192"/>
      <c r="AE1" s="5"/>
      <c r="AF1" s="5"/>
      <c r="AG1" s="5"/>
      <c r="AH1" s="5"/>
      <c r="AI1" s="5"/>
      <c r="AJ1" s="5"/>
      <c r="AK1" s="5"/>
      <c r="AL1" s="5"/>
      <c r="AM1" s="5"/>
      <c r="AN1" s="5"/>
      <c r="AO1" s="5"/>
    </row>
    <row r="2" spans="1:41" ht="15" customHeight="1"/>
    <row r="3" spans="1:41" ht="39" customHeight="1">
      <c r="C3" s="1"/>
      <c r="D3" s="1"/>
      <c r="E3" s="15" t="s">
        <v>81</v>
      </c>
      <c r="F3" s="8"/>
      <c r="G3" s="8"/>
      <c r="H3" s="8"/>
      <c r="I3" s="8"/>
      <c r="J3" s="8"/>
      <c r="K3" s="8"/>
      <c r="L3" s="8"/>
      <c r="M3" s="8"/>
      <c r="N3" s="8"/>
      <c r="O3" s="8"/>
      <c r="P3" s="8"/>
      <c r="Q3" s="8"/>
      <c r="R3" s="8"/>
      <c r="S3" s="8"/>
      <c r="T3" s="16"/>
      <c r="U3" s="21" t="s">
        <v>291</v>
      </c>
      <c r="V3" s="7"/>
      <c r="W3" s="7"/>
      <c r="X3" s="22"/>
      <c r="Y3" s="27" t="s">
        <v>483</v>
      </c>
      <c r="Z3" s="7" t="s">
        <v>85</v>
      </c>
      <c r="AA3" s="7"/>
      <c r="AB3" s="7"/>
      <c r="AC3" s="7"/>
      <c r="AD3" s="194"/>
      <c r="AE3" s="7"/>
      <c r="AF3" s="7"/>
      <c r="AG3" s="7"/>
      <c r="AH3" s="7"/>
      <c r="AI3" s="7"/>
      <c r="AJ3" s="7"/>
      <c r="AK3" s="7"/>
      <c r="AL3" s="7"/>
      <c r="AM3" s="7"/>
      <c r="AN3" s="7"/>
      <c r="AO3" s="7"/>
    </row>
    <row r="4" spans="1:41" ht="15" customHeight="1">
      <c r="B4" s="39" t="s">
        <v>184</v>
      </c>
      <c r="C4" s="39" t="s">
        <v>185</v>
      </c>
      <c r="D4" s="39" t="s">
        <v>257</v>
      </c>
      <c r="E4" s="40" t="s">
        <v>0</v>
      </c>
      <c r="F4" s="41" t="s">
        <v>1</v>
      </c>
      <c r="G4" s="41" t="s">
        <v>2</v>
      </c>
      <c r="H4" s="41" t="s">
        <v>186</v>
      </c>
      <c r="I4" s="41" t="s">
        <v>187</v>
      </c>
      <c r="J4" s="41" t="s">
        <v>42</v>
      </c>
      <c r="K4" s="41" t="s">
        <v>46</v>
      </c>
      <c r="L4" s="41" t="s">
        <v>4</v>
      </c>
      <c r="M4" s="41" t="s">
        <v>5</v>
      </c>
      <c r="N4" s="41" t="s">
        <v>256</v>
      </c>
      <c r="O4" s="41" t="s">
        <v>256</v>
      </c>
      <c r="P4" s="41" t="s">
        <v>256</v>
      </c>
      <c r="Q4" s="41" t="s">
        <v>256</v>
      </c>
      <c r="R4" s="41" t="s">
        <v>256</v>
      </c>
      <c r="S4" s="41" t="s">
        <v>256</v>
      </c>
      <c r="T4" s="42" t="s">
        <v>256</v>
      </c>
      <c r="U4" s="43" t="s">
        <v>183</v>
      </c>
      <c r="V4" s="41" t="s">
        <v>256</v>
      </c>
      <c r="W4" s="41" t="s">
        <v>256</v>
      </c>
      <c r="X4" s="42" t="s">
        <v>256</v>
      </c>
      <c r="Y4" s="44" t="s">
        <v>484</v>
      </c>
      <c r="Z4" s="39" t="s">
        <v>69</v>
      </c>
      <c r="AA4" s="39" t="s">
        <v>71</v>
      </c>
      <c r="AB4" s="39" t="s">
        <v>72</v>
      </c>
      <c r="AC4" s="41" t="s">
        <v>70</v>
      </c>
      <c r="AD4" s="41" t="s">
        <v>170</v>
      </c>
      <c r="AE4" s="41" t="s">
        <v>74</v>
      </c>
      <c r="AF4" s="41" t="s">
        <v>75</v>
      </c>
      <c r="AG4" s="41" t="s">
        <v>188</v>
      </c>
      <c r="AH4" s="41" t="s">
        <v>73</v>
      </c>
      <c r="AI4" s="41" t="s">
        <v>189</v>
      </c>
      <c r="AJ4" s="41" t="s">
        <v>256</v>
      </c>
      <c r="AK4" s="41" t="s">
        <v>256</v>
      </c>
      <c r="AL4" s="41" t="s">
        <v>256</v>
      </c>
      <c r="AM4" s="41" t="s">
        <v>256</v>
      </c>
      <c r="AN4" s="41" t="s">
        <v>256</v>
      </c>
      <c r="AO4" s="41" t="s">
        <v>256</v>
      </c>
    </row>
    <row r="5" spans="1:41" ht="15" customHeight="1">
      <c r="B5" s="4" t="str">
        <f>CONCATENATE(C5,D5)</f>
        <v>USAK</v>
      </c>
      <c r="C5" s="3" t="s">
        <v>68</v>
      </c>
      <c r="D5" s="9" t="s">
        <v>6</v>
      </c>
      <c r="E5" s="17" t="s">
        <v>288</v>
      </c>
      <c r="F5" s="17" t="s">
        <v>288</v>
      </c>
      <c r="G5" s="17" t="s">
        <v>288</v>
      </c>
      <c r="H5" s="17" t="s">
        <v>288</v>
      </c>
      <c r="I5" s="17" t="s">
        <v>288</v>
      </c>
      <c r="J5" s="17" t="s">
        <v>288</v>
      </c>
      <c r="K5" s="17" t="s">
        <v>288</v>
      </c>
      <c r="L5" s="17" t="s">
        <v>288</v>
      </c>
      <c r="M5" s="17" t="s">
        <v>288</v>
      </c>
      <c r="N5" s="10"/>
      <c r="O5" s="10"/>
      <c r="P5" s="10"/>
      <c r="Q5" s="10"/>
      <c r="R5" s="10"/>
      <c r="S5" s="10"/>
      <c r="T5" s="18"/>
      <c r="U5" s="31" t="s">
        <v>288</v>
      </c>
      <c r="V5" s="11"/>
      <c r="W5" s="11"/>
      <c r="X5" s="24"/>
      <c r="Y5" s="31" t="s">
        <v>288</v>
      </c>
      <c r="Z5" s="17" t="s">
        <v>288</v>
      </c>
      <c r="AA5" s="17" t="s">
        <v>288</v>
      </c>
      <c r="AB5" s="17" t="s">
        <v>288</v>
      </c>
      <c r="AC5" s="11"/>
      <c r="AD5" s="11"/>
      <c r="AE5" s="11"/>
      <c r="AF5" s="11"/>
      <c r="AG5" s="11"/>
      <c r="AH5" s="11"/>
      <c r="AI5" s="11"/>
      <c r="AJ5" s="11"/>
      <c r="AK5" s="11"/>
      <c r="AL5" s="11"/>
      <c r="AM5" s="11"/>
      <c r="AN5" s="11"/>
      <c r="AO5" s="11"/>
    </row>
    <row r="6" spans="1:41" ht="15" customHeight="1">
      <c r="B6" s="4" t="str">
        <f t="shared" ref="B6:B69" si="0">CONCATENATE(C6,D6)</f>
        <v>USAL</v>
      </c>
      <c r="C6" s="3" t="s">
        <v>68</v>
      </c>
      <c r="D6" s="9" t="s">
        <v>7</v>
      </c>
      <c r="E6" s="17" t="s">
        <v>288</v>
      </c>
      <c r="F6" s="17" t="s">
        <v>288</v>
      </c>
      <c r="G6" s="17" t="s">
        <v>288</v>
      </c>
      <c r="H6" s="17" t="s">
        <v>288</v>
      </c>
      <c r="I6" s="17" t="s">
        <v>288</v>
      </c>
      <c r="J6" s="17" t="s">
        <v>288</v>
      </c>
      <c r="K6" s="17" t="s">
        <v>288</v>
      </c>
      <c r="L6" s="17" t="s">
        <v>288</v>
      </c>
      <c r="M6" s="17" t="s">
        <v>288</v>
      </c>
      <c r="N6" s="10"/>
      <c r="O6" s="10"/>
      <c r="P6" s="10"/>
      <c r="Q6" s="10"/>
      <c r="R6" s="10"/>
      <c r="S6" s="10"/>
      <c r="T6" s="18"/>
      <c r="U6" s="31" t="s">
        <v>288</v>
      </c>
      <c r="V6" s="11"/>
      <c r="W6" s="11"/>
      <c r="X6" s="24"/>
      <c r="Y6" s="31" t="s">
        <v>288</v>
      </c>
      <c r="Z6" s="17" t="s">
        <v>288</v>
      </c>
      <c r="AA6" s="17" t="s">
        <v>288</v>
      </c>
      <c r="AB6" s="17" t="s">
        <v>288</v>
      </c>
      <c r="AC6" s="11"/>
      <c r="AD6" s="11"/>
      <c r="AE6" s="11"/>
      <c r="AF6" s="11"/>
      <c r="AG6" s="11"/>
      <c r="AH6" s="11"/>
      <c r="AI6" s="11"/>
      <c r="AJ6" s="11"/>
      <c r="AK6" s="11"/>
      <c r="AL6" s="11"/>
      <c r="AM6" s="11"/>
      <c r="AN6" s="11"/>
      <c r="AO6" s="11"/>
    </row>
    <row r="7" spans="1:41" ht="15" customHeight="1">
      <c r="B7" s="4" t="str">
        <f t="shared" si="0"/>
        <v>USAR</v>
      </c>
      <c r="C7" s="3" t="s">
        <v>68</v>
      </c>
      <c r="D7" s="9" t="s">
        <v>12</v>
      </c>
      <c r="E7" s="17" t="s">
        <v>288</v>
      </c>
      <c r="F7" s="17" t="s">
        <v>288</v>
      </c>
      <c r="G7" s="17" t="s">
        <v>288</v>
      </c>
      <c r="H7" s="17" t="s">
        <v>288</v>
      </c>
      <c r="I7" s="17" t="s">
        <v>288</v>
      </c>
      <c r="J7" s="17" t="s">
        <v>288</v>
      </c>
      <c r="K7" s="17" t="s">
        <v>288</v>
      </c>
      <c r="L7" s="17" t="s">
        <v>288</v>
      </c>
      <c r="M7" s="17" t="s">
        <v>288</v>
      </c>
      <c r="N7" s="10"/>
      <c r="O7" s="10"/>
      <c r="P7" s="10"/>
      <c r="Q7" s="10"/>
      <c r="R7" s="10"/>
      <c r="S7" s="10"/>
      <c r="T7" s="18"/>
      <c r="U7" s="31" t="s">
        <v>288</v>
      </c>
      <c r="V7" s="11"/>
      <c r="W7" s="11"/>
      <c r="X7" s="24"/>
      <c r="Y7" s="31" t="s">
        <v>288</v>
      </c>
      <c r="Z7" s="17" t="s">
        <v>288</v>
      </c>
      <c r="AA7" s="17" t="s">
        <v>288</v>
      </c>
      <c r="AB7" s="17" t="s">
        <v>288</v>
      </c>
      <c r="AC7" s="11"/>
      <c r="AD7" s="11"/>
      <c r="AE7" s="11"/>
      <c r="AF7" s="11"/>
      <c r="AG7" s="11"/>
      <c r="AH7" s="11"/>
      <c r="AI7" s="11"/>
      <c r="AJ7" s="11"/>
      <c r="AK7" s="11"/>
      <c r="AL7" s="11"/>
      <c r="AM7" s="11"/>
      <c r="AN7" s="11"/>
      <c r="AO7" s="11"/>
    </row>
    <row r="8" spans="1:41" ht="15" customHeight="1">
      <c r="B8" s="4" t="str">
        <f t="shared" si="0"/>
        <v>USAZ</v>
      </c>
      <c r="C8" s="3" t="s">
        <v>68</v>
      </c>
      <c r="D8" s="9" t="s">
        <v>13</v>
      </c>
      <c r="E8" s="17" t="s">
        <v>288</v>
      </c>
      <c r="F8" s="17" t="s">
        <v>288</v>
      </c>
      <c r="G8" s="17" t="s">
        <v>288</v>
      </c>
      <c r="H8" s="17" t="s">
        <v>288</v>
      </c>
      <c r="I8" s="17" t="s">
        <v>288</v>
      </c>
      <c r="J8" s="17" t="s">
        <v>288</v>
      </c>
      <c r="K8" s="17" t="s">
        <v>288</v>
      </c>
      <c r="L8" s="17" t="s">
        <v>288</v>
      </c>
      <c r="M8" s="17" t="s">
        <v>288</v>
      </c>
      <c r="N8" s="10"/>
      <c r="O8" s="10"/>
      <c r="P8" s="10"/>
      <c r="Q8" s="10"/>
      <c r="R8" s="10"/>
      <c r="S8" s="10"/>
      <c r="T8" s="18"/>
      <c r="U8" s="31" t="s">
        <v>288</v>
      </c>
      <c r="V8" s="11"/>
      <c r="W8" s="11"/>
      <c r="X8" s="24"/>
      <c r="Y8" s="31" t="s">
        <v>288</v>
      </c>
      <c r="Z8" s="17" t="s">
        <v>288</v>
      </c>
      <c r="AA8" s="17" t="s">
        <v>288</v>
      </c>
      <c r="AB8" s="17" t="s">
        <v>288</v>
      </c>
      <c r="AC8" s="11"/>
      <c r="AD8" s="11"/>
      <c r="AE8" s="11"/>
      <c r="AF8" s="11"/>
      <c r="AG8" s="11"/>
      <c r="AH8" s="11"/>
      <c r="AI8" s="11"/>
      <c r="AJ8" s="11"/>
      <c r="AK8" s="11"/>
      <c r="AL8" s="11"/>
      <c r="AM8" s="11"/>
      <c r="AN8" s="11"/>
      <c r="AO8" s="11"/>
    </row>
    <row r="9" spans="1:41" ht="15" customHeight="1">
      <c r="B9" s="4" t="str">
        <f t="shared" si="0"/>
        <v>USCA</v>
      </c>
      <c r="C9" s="3" t="s">
        <v>68</v>
      </c>
      <c r="D9" s="9" t="s">
        <v>1</v>
      </c>
      <c r="E9" s="17" t="s">
        <v>288</v>
      </c>
      <c r="F9" s="17" t="s">
        <v>288</v>
      </c>
      <c r="G9" s="17" t="s">
        <v>288</v>
      </c>
      <c r="H9" s="17" t="s">
        <v>288</v>
      </c>
      <c r="I9" s="17" t="s">
        <v>288</v>
      </c>
      <c r="J9" s="17" t="s">
        <v>288</v>
      </c>
      <c r="K9" s="17" t="s">
        <v>288</v>
      </c>
      <c r="L9" s="17" t="s">
        <v>288</v>
      </c>
      <c r="M9" s="17" t="s">
        <v>288</v>
      </c>
      <c r="N9" s="10"/>
      <c r="O9" s="10"/>
      <c r="P9" s="10"/>
      <c r="Q9" s="10"/>
      <c r="R9" s="10"/>
      <c r="S9" s="10"/>
      <c r="T9" s="18"/>
      <c r="U9" s="31" t="s">
        <v>288</v>
      </c>
      <c r="V9" s="11"/>
      <c r="W9" s="11"/>
      <c r="X9" s="24"/>
      <c r="Y9" s="31" t="s">
        <v>288</v>
      </c>
      <c r="Z9" s="17" t="s">
        <v>288</v>
      </c>
      <c r="AA9" s="17" t="s">
        <v>288</v>
      </c>
      <c r="AB9" s="17" t="s">
        <v>288</v>
      </c>
      <c r="AC9" s="11"/>
      <c r="AD9" s="11"/>
      <c r="AE9" s="11"/>
      <c r="AF9" s="11"/>
      <c r="AG9" s="11"/>
      <c r="AH9" s="11"/>
      <c r="AI9" s="11"/>
      <c r="AJ9" s="11"/>
      <c r="AK9" s="11"/>
      <c r="AL9" s="11"/>
      <c r="AM9" s="11"/>
      <c r="AN9" s="11"/>
      <c r="AO9" s="11"/>
    </row>
    <row r="10" spans="1:41" ht="15" customHeight="1">
      <c r="B10" s="4" t="str">
        <f t="shared" si="0"/>
        <v>USCO</v>
      </c>
      <c r="C10" s="3" t="s">
        <v>68</v>
      </c>
      <c r="D10" s="9" t="s">
        <v>15</v>
      </c>
      <c r="E10" s="17" t="s">
        <v>288</v>
      </c>
      <c r="F10" s="17" t="s">
        <v>288</v>
      </c>
      <c r="G10" s="17" t="s">
        <v>288</v>
      </c>
      <c r="H10" s="17" t="s">
        <v>288</v>
      </c>
      <c r="I10" s="17" t="s">
        <v>288</v>
      </c>
      <c r="J10" s="17" t="s">
        <v>288</v>
      </c>
      <c r="K10" s="17" t="s">
        <v>288</v>
      </c>
      <c r="L10" s="17" t="s">
        <v>288</v>
      </c>
      <c r="M10" s="17" t="s">
        <v>288</v>
      </c>
      <c r="N10" s="10"/>
      <c r="O10" s="10"/>
      <c r="P10" s="10"/>
      <c r="Q10" s="10"/>
      <c r="R10" s="10"/>
      <c r="S10" s="10"/>
      <c r="T10" s="18"/>
      <c r="U10" s="31" t="s">
        <v>288</v>
      </c>
      <c r="V10" s="11"/>
      <c r="W10" s="11"/>
      <c r="X10" s="24"/>
      <c r="Y10" s="31" t="s">
        <v>288</v>
      </c>
      <c r="Z10" s="17" t="s">
        <v>288</v>
      </c>
      <c r="AA10" s="17" t="s">
        <v>288</v>
      </c>
      <c r="AB10" s="17" t="s">
        <v>288</v>
      </c>
      <c r="AC10" s="11"/>
      <c r="AD10" s="11"/>
      <c r="AE10" s="11"/>
      <c r="AF10" s="11"/>
      <c r="AG10" s="11"/>
      <c r="AH10" s="11"/>
      <c r="AI10" s="11"/>
      <c r="AJ10" s="11"/>
      <c r="AK10" s="11"/>
      <c r="AL10" s="11"/>
      <c r="AM10" s="11"/>
      <c r="AN10" s="11"/>
      <c r="AO10" s="11"/>
    </row>
    <row r="11" spans="1:41" ht="15" customHeight="1">
      <c r="B11" s="4" t="str">
        <f t="shared" si="0"/>
        <v>USCT</v>
      </c>
      <c r="C11" s="3" t="s">
        <v>68</v>
      </c>
      <c r="D11" s="9" t="s">
        <v>16</v>
      </c>
      <c r="E11" s="17" t="s">
        <v>288</v>
      </c>
      <c r="F11" s="17" t="s">
        <v>288</v>
      </c>
      <c r="G11" s="17" t="s">
        <v>288</v>
      </c>
      <c r="H11" s="17" t="s">
        <v>288</v>
      </c>
      <c r="I11" s="17" t="s">
        <v>288</v>
      </c>
      <c r="J11" s="17" t="s">
        <v>288</v>
      </c>
      <c r="K11" s="17" t="s">
        <v>288</v>
      </c>
      <c r="L11" s="17" t="s">
        <v>288</v>
      </c>
      <c r="M11" s="17" t="s">
        <v>288</v>
      </c>
      <c r="N11" s="10"/>
      <c r="O11" s="10"/>
      <c r="P11" s="10"/>
      <c r="Q11" s="10"/>
      <c r="R11" s="10"/>
      <c r="S11" s="10"/>
      <c r="T11" s="18"/>
      <c r="U11" s="31" t="s">
        <v>288</v>
      </c>
      <c r="V11" s="11"/>
      <c r="W11" s="11"/>
      <c r="X11" s="24"/>
      <c r="Y11" s="31" t="s">
        <v>288</v>
      </c>
      <c r="Z11" s="17" t="s">
        <v>288</v>
      </c>
      <c r="AA11" s="17" t="s">
        <v>288</v>
      </c>
      <c r="AB11" s="17" t="s">
        <v>288</v>
      </c>
      <c r="AC11" s="11"/>
      <c r="AD11" s="11"/>
      <c r="AE11" s="11"/>
      <c r="AF11" s="11"/>
      <c r="AG11" s="11"/>
      <c r="AH11" s="11"/>
      <c r="AI11" s="11"/>
      <c r="AJ11" s="11"/>
      <c r="AK11" s="11"/>
      <c r="AL11" s="11"/>
      <c r="AM11" s="11"/>
      <c r="AN11" s="11"/>
      <c r="AO11" s="11"/>
    </row>
    <row r="12" spans="1:41" ht="15" customHeight="1">
      <c r="B12" s="4" t="str">
        <f t="shared" si="0"/>
        <v>USDC 20001:20039</v>
      </c>
      <c r="C12" s="3" t="s">
        <v>68</v>
      </c>
      <c r="D12" s="9" t="s">
        <v>191</v>
      </c>
      <c r="E12" s="17" t="s">
        <v>288</v>
      </c>
      <c r="F12" s="17" t="s">
        <v>288</v>
      </c>
      <c r="G12" s="17" t="s">
        <v>288</v>
      </c>
      <c r="H12" s="17" t="s">
        <v>288</v>
      </c>
      <c r="I12" s="17" t="s">
        <v>288</v>
      </c>
      <c r="J12" s="17" t="s">
        <v>288</v>
      </c>
      <c r="K12" s="17" t="s">
        <v>288</v>
      </c>
      <c r="L12" s="17" t="s">
        <v>288</v>
      </c>
      <c r="M12" s="17" t="s">
        <v>288</v>
      </c>
      <c r="N12" s="10"/>
      <c r="O12" s="10"/>
      <c r="P12" s="10"/>
      <c r="Q12" s="10"/>
      <c r="R12" s="10"/>
      <c r="S12" s="10"/>
      <c r="T12" s="18"/>
      <c r="U12" s="31" t="s">
        <v>288</v>
      </c>
      <c r="V12" s="11"/>
      <c r="W12" s="11"/>
      <c r="X12" s="24"/>
      <c r="Y12" s="31" t="s">
        <v>288</v>
      </c>
      <c r="Z12" s="17" t="s">
        <v>288</v>
      </c>
      <c r="AA12" s="17" t="s">
        <v>288</v>
      </c>
      <c r="AB12" s="17" t="s">
        <v>288</v>
      </c>
      <c r="AC12" s="11"/>
      <c r="AD12" s="11"/>
      <c r="AE12" s="11"/>
      <c r="AF12" s="11"/>
      <c r="AG12" s="11"/>
      <c r="AH12" s="11"/>
      <c r="AI12" s="11"/>
      <c r="AJ12" s="11"/>
      <c r="AK12" s="11"/>
      <c r="AL12" s="11"/>
      <c r="AM12" s="11"/>
      <c r="AN12" s="11"/>
      <c r="AO12" s="11"/>
    </row>
    <row r="13" spans="1:41" ht="15" customHeight="1">
      <c r="B13" s="4" t="str">
        <f t="shared" si="0"/>
        <v>USDC 20042:20599</v>
      </c>
      <c r="C13" s="3" t="s">
        <v>68</v>
      </c>
      <c r="D13" s="9" t="s">
        <v>192</v>
      </c>
      <c r="E13" s="17" t="s">
        <v>288</v>
      </c>
      <c r="F13" s="17" t="s">
        <v>288</v>
      </c>
      <c r="G13" s="17" t="s">
        <v>288</v>
      </c>
      <c r="H13" s="17" t="s">
        <v>288</v>
      </c>
      <c r="I13" s="17" t="s">
        <v>288</v>
      </c>
      <c r="J13" s="17" t="s">
        <v>288</v>
      </c>
      <c r="K13" s="17" t="s">
        <v>288</v>
      </c>
      <c r="L13" s="17" t="s">
        <v>288</v>
      </c>
      <c r="M13" s="17" t="s">
        <v>288</v>
      </c>
      <c r="N13" s="10"/>
      <c r="O13" s="10"/>
      <c r="P13" s="10"/>
      <c r="Q13" s="10"/>
      <c r="R13" s="10"/>
      <c r="S13" s="10"/>
      <c r="T13" s="18"/>
      <c r="U13" s="31" t="s">
        <v>288</v>
      </c>
      <c r="V13" s="11"/>
      <c r="W13" s="11"/>
      <c r="X13" s="24"/>
      <c r="Y13" s="31" t="s">
        <v>288</v>
      </c>
      <c r="Z13" s="17" t="s">
        <v>288</v>
      </c>
      <c r="AA13" s="17" t="s">
        <v>288</v>
      </c>
      <c r="AB13" s="17" t="s">
        <v>288</v>
      </c>
      <c r="AC13" s="11"/>
      <c r="AD13" s="11"/>
      <c r="AE13" s="11"/>
      <c r="AF13" s="11"/>
      <c r="AG13" s="11"/>
      <c r="AH13" s="11"/>
      <c r="AI13" s="11"/>
      <c r="AJ13" s="11"/>
      <c r="AK13" s="11"/>
      <c r="AL13" s="11"/>
      <c r="AM13" s="11"/>
      <c r="AN13" s="11"/>
      <c r="AO13" s="11"/>
    </row>
    <row r="14" spans="1:41" ht="15" customHeight="1">
      <c r="B14" s="4" t="str">
        <f t="shared" si="0"/>
        <v>USDE</v>
      </c>
      <c r="C14" s="3" t="s">
        <v>68</v>
      </c>
      <c r="D14" s="9" t="s">
        <v>18</v>
      </c>
      <c r="E14" s="17" t="s">
        <v>288</v>
      </c>
      <c r="F14" s="17" t="s">
        <v>288</v>
      </c>
      <c r="G14" s="17" t="s">
        <v>288</v>
      </c>
      <c r="H14" s="17" t="s">
        <v>288</v>
      </c>
      <c r="I14" s="17" t="s">
        <v>288</v>
      </c>
      <c r="J14" s="17" t="s">
        <v>288</v>
      </c>
      <c r="K14" s="17" t="s">
        <v>288</v>
      </c>
      <c r="L14" s="17" t="s">
        <v>288</v>
      </c>
      <c r="M14" s="17" t="s">
        <v>288</v>
      </c>
      <c r="N14" s="10"/>
      <c r="O14" s="10"/>
      <c r="P14" s="10"/>
      <c r="Q14" s="10"/>
      <c r="R14" s="10"/>
      <c r="S14" s="10"/>
      <c r="T14" s="18"/>
      <c r="U14" s="31" t="s">
        <v>288</v>
      </c>
      <c r="V14" s="11"/>
      <c r="W14" s="11"/>
      <c r="X14" s="24"/>
      <c r="Y14" s="31" t="s">
        <v>288</v>
      </c>
      <c r="Z14" s="17" t="s">
        <v>288</v>
      </c>
      <c r="AA14" s="17" t="s">
        <v>288</v>
      </c>
      <c r="AB14" s="17" t="s">
        <v>288</v>
      </c>
      <c r="AC14" s="11"/>
      <c r="AD14" s="11"/>
      <c r="AE14" s="11"/>
      <c r="AF14" s="11"/>
      <c r="AG14" s="11"/>
      <c r="AH14" s="11"/>
      <c r="AI14" s="11"/>
      <c r="AJ14" s="11"/>
      <c r="AK14" s="11"/>
      <c r="AL14" s="11"/>
      <c r="AM14" s="11"/>
      <c r="AN14" s="11"/>
      <c r="AO14" s="11"/>
    </row>
    <row r="15" spans="1:41" ht="15" customHeight="1">
      <c r="B15" s="4" t="str">
        <f t="shared" si="0"/>
        <v>USFL</v>
      </c>
      <c r="C15" s="3" t="s">
        <v>68</v>
      </c>
      <c r="D15" s="9" t="s">
        <v>0</v>
      </c>
      <c r="E15" s="17" t="s">
        <v>288</v>
      </c>
      <c r="F15" s="17" t="s">
        <v>288</v>
      </c>
      <c r="G15" s="17" t="s">
        <v>288</v>
      </c>
      <c r="H15" s="17" t="s">
        <v>288</v>
      </c>
      <c r="I15" s="17" t="s">
        <v>288</v>
      </c>
      <c r="J15" s="17" t="s">
        <v>288</v>
      </c>
      <c r="K15" s="17" t="s">
        <v>288</v>
      </c>
      <c r="L15" s="17" t="s">
        <v>288</v>
      </c>
      <c r="M15" s="17" t="s">
        <v>288</v>
      </c>
      <c r="N15" s="10"/>
      <c r="O15" s="10"/>
      <c r="P15" s="10"/>
      <c r="Q15" s="10"/>
      <c r="R15" s="10"/>
      <c r="S15" s="10"/>
      <c r="T15" s="18"/>
      <c r="U15" s="31" t="s">
        <v>288</v>
      </c>
      <c r="V15" s="11"/>
      <c r="W15" s="11"/>
      <c r="X15" s="24"/>
      <c r="Y15" s="31" t="s">
        <v>288</v>
      </c>
      <c r="Z15" s="17" t="s">
        <v>288</v>
      </c>
      <c r="AA15" s="17" t="s">
        <v>288</v>
      </c>
      <c r="AB15" s="17" t="s">
        <v>288</v>
      </c>
      <c r="AC15" s="11"/>
      <c r="AD15" s="11"/>
      <c r="AE15" s="11"/>
      <c r="AF15" s="11"/>
      <c r="AG15" s="11"/>
      <c r="AH15" s="11"/>
      <c r="AI15" s="11"/>
      <c r="AJ15" s="11"/>
      <c r="AK15" s="11"/>
      <c r="AL15" s="11"/>
      <c r="AM15" s="11"/>
      <c r="AN15" s="11"/>
      <c r="AO15" s="11"/>
    </row>
    <row r="16" spans="1:41" ht="15" customHeight="1">
      <c r="B16" s="4" t="str">
        <f t="shared" si="0"/>
        <v>USGA</v>
      </c>
      <c r="C16" s="3" t="s">
        <v>68</v>
      </c>
      <c r="D16" s="9" t="s">
        <v>19</v>
      </c>
      <c r="E16" s="17" t="s">
        <v>288</v>
      </c>
      <c r="F16" s="17" t="s">
        <v>288</v>
      </c>
      <c r="G16" s="17" t="s">
        <v>288</v>
      </c>
      <c r="H16" s="17" t="s">
        <v>288</v>
      </c>
      <c r="I16" s="17" t="s">
        <v>288</v>
      </c>
      <c r="J16" s="17" t="s">
        <v>288</v>
      </c>
      <c r="K16" s="17" t="s">
        <v>288</v>
      </c>
      <c r="L16" s="17" t="s">
        <v>288</v>
      </c>
      <c r="M16" s="17" t="s">
        <v>288</v>
      </c>
      <c r="N16" s="10"/>
      <c r="O16" s="10"/>
      <c r="P16" s="10"/>
      <c r="Q16" s="10"/>
      <c r="R16" s="10"/>
      <c r="S16" s="10"/>
      <c r="T16" s="18"/>
      <c r="U16" s="31" t="s">
        <v>288</v>
      </c>
      <c r="V16" s="11"/>
      <c r="W16" s="11"/>
      <c r="X16" s="24"/>
      <c r="Y16" s="31" t="s">
        <v>288</v>
      </c>
      <c r="Z16" s="17" t="s">
        <v>288</v>
      </c>
      <c r="AA16" s="17" t="s">
        <v>288</v>
      </c>
      <c r="AB16" s="17" t="s">
        <v>288</v>
      </c>
      <c r="AC16" s="11"/>
      <c r="AD16" s="11"/>
      <c r="AE16" s="11"/>
      <c r="AF16" s="11"/>
      <c r="AG16" s="11"/>
      <c r="AH16" s="11"/>
      <c r="AI16" s="11"/>
      <c r="AJ16" s="11"/>
      <c r="AK16" s="11"/>
      <c r="AL16" s="11"/>
      <c r="AM16" s="11"/>
      <c r="AN16" s="11"/>
      <c r="AO16" s="11"/>
    </row>
    <row r="17" spans="2:41" ht="15" customHeight="1">
      <c r="B17" s="4" t="str">
        <f t="shared" si="0"/>
        <v>USHI</v>
      </c>
      <c r="C17" s="3" t="s">
        <v>68</v>
      </c>
      <c r="D17" s="9" t="s">
        <v>20</v>
      </c>
      <c r="E17" s="17" t="s">
        <v>288</v>
      </c>
      <c r="F17" s="17" t="s">
        <v>288</v>
      </c>
      <c r="G17" s="17" t="s">
        <v>288</v>
      </c>
      <c r="H17" s="17" t="s">
        <v>288</v>
      </c>
      <c r="I17" s="17" t="s">
        <v>288</v>
      </c>
      <c r="J17" s="17" t="s">
        <v>288</v>
      </c>
      <c r="K17" s="17" t="s">
        <v>288</v>
      </c>
      <c r="L17" s="17" t="s">
        <v>288</v>
      </c>
      <c r="M17" s="17" t="s">
        <v>288</v>
      </c>
      <c r="N17" s="10"/>
      <c r="O17" s="10"/>
      <c r="P17" s="10"/>
      <c r="Q17" s="10"/>
      <c r="R17" s="10"/>
      <c r="S17" s="10"/>
      <c r="T17" s="18"/>
      <c r="U17" s="31" t="s">
        <v>288</v>
      </c>
      <c r="V17" s="11"/>
      <c r="W17" s="11"/>
      <c r="X17" s="24"/>
      <c r="Y17" s="31" t="s">
        <v>288</v>
      </c>
      <c r="Z17" s="17" t="s">
        <v>288</v>
      </c>
      <c r="AA17" s="17" t="s">
        <v>288</v>
      </c>
      <c r="AB17" s="17" t="s">
        <v>288</v>
      </c>
      <c r="AC17" s="11"/>
      <c r="AD17" s="11"/>
      <c r="AE17" s="11"/>
      <c r="AF17" s="11"/>
      <c r="AG17" s="11"/>
      <c r="AH17" s="11"/>
      <c r="AI17" s="11"/>
      <c r="AJ17" s="11"/>
      <c r="AK17" s="11"/>
      <c r="AL17" s="11"/>
      <c r="AM17" s="11"/>
      <c r="AN17" s="11"/>
      <c r="AO17" s="11"/>
    </row>
    <row r="18" spans="2:41" ht="15" customHeight="1">
      <c r="B18" s="4" t="str">
        <f t="shared" si="0"/>
        <v>USIA 50001:52809</v>
      </c>
      <c r="C18" s="3" t="s">
        <v>68</v>
      </c>
      <c r="D18" s="9" t="s">
        <v>193</v>
      </c>
      <c r="E18" s="17" t="s">
        <v>288</v>
      </c>
      <c r="F18" s="17" t="s">
        <v>288</v>
      </c>
      <c r="G18" s="17" t="s">
        <v>288</v>
      </c>
      <c r="H18" s="17" t="s">
        <v>288</v>
      </c>
      <c r="I18" s="17" t="s">
        <v>288</v>
      </c>
      <c r="J18" s="17" t="s">
        <v>288</v>
      </c>
      <c r="K18" s="17" t="s">
        <v>288</v>
      </c>
      <c r="L18" s="17" t="s">
        <v>288</v>
      </c>
      <c r="M18" s="17" t="s">
        <v>288</v>
      </c>
      <c r="N18" s="10"/>
      <c r="O18" s="10"/>
      <c r="P18" s="10"/>
      <c r="Q18" s="10"/>
      <c r="R18" s="10"/>
      <c r="S18" s="10"/>
      <c r="T18" s="18"/>
      <c r="U18" s="31" t="s">
        <v>288</v>
      </c>
      <c r="V18" s="11"/>
      <c r="W18" s="11"/>
      <c r="X18" s="24"/>
      <c r="Y18" s="31" t="s">
        <v>288</v>
      </c>
      <c r="Z18" s="17" t="s">
        <v>288</v>
      </c>
      <c r="AA18" s="17" t="s">
        <v>288</v>
      </c>
      <c r="AB18" s="17" t="s">
        <v>288</v>
      </c>
      <c r="AC18" s="11"/>
      <c r="AD18" s="11"/>
      <c r="AE18" s="11"/>
      <c r="AF18" s="11"/>
      <c r="AG18" s="11"/>
      <c r="AH18" s="11"/>
      <c r="AI18" s="11"/>
      <c r="AJ18" s="11"/>
      <c r="AK18" s="11"/>
      <c r="AL18" s="11"/>
      <c r="AM18" s="11"/>
      <c r="AN18" s="11"/>
      <c r="AO18" s="11"/>
    </row>
    <row r="19" spans="2:41" ht="15" customHeight="1">
      <c r="B19" s="4" t="str">
        <f t="shared" si="0"/>
        <v>USIA 68119:68120</v>
      </c>
      <c r="C19" s="3" t="s">
        <v>68</v>
      </c>
      <c r="D19" s="9" t="s">
        <v>194</v>
      </c>
      <c r="E19" s="17" t="s">
        <v>288</v>
      </c>
      <c r="F19" s="17" t="s">
        <v>288</v>
      </c>
      <c r="G19" s="17" t="s">
        <v>288</v>
      </c>
      <c r="H19" s="17" t="s">
        <v>288</v>
      </c>
      <c r="I19" s="17" t="s">
        <v>288</v>
      </c>
      <c r="J19" s="17" t="s">
        <v>288</v>
      </c>
      <c r="K19" s="17" t="s">
        <v>288</v>
      </c>
      <c r="L19" s="17" t="s">
        <v>288</v>
      </c>
      <c r="M19" s="17" t="s">
        <v>288</v>
      </c>
      <c r="N19" s="10"/>
      <c r="O19" s="10"/>
      <c r="P19" s="10"/>
      <c r="Q19" s="10"/>
      <c r="R19" s="10"/>
      <c r="S19" s="10"/>
      <c r="T19" s="18"/>
      <c r="U19" s="31" t="s">
        <v>288</v>
      </c>
      <c r="V19" s="11"/>
      <c r="W19" s="11"/>
      <c r="X19" s="24"/>
      <c r="Y19" s="31" t="s">
        <v>288</v>
      </c>
      <c r="Z19" s="17" t="s">
        <v>288</v>
      </c>
      <c r="AA19" s="17" t="s">
        <v>288</v>
      </c>
      <c r="AB19" s="17" t="s">
        <v>288</v>
      </c>
      <c r="AC19" s="11"/>
      <c r="AD19" s="11"/>
      <c r="AE19" s="11"/>
      <c r="AF19" s="11"/>
      <c r="AG19" s="11"/>
      <c r="AH19" s="11"/>
      <c r="AI19" s="11"/>
      <c r="AJ19" s="11"/>
      <c r="AK19" s="11"/>
      <c r="AL19" s="11"/>
      <c r="AM19" s="11"/>
      <c r="AN19" s="11"/>
      <c r="AO19" s="11"/>
    </row>
    <row r="20" spans="2:41" ht="15" customHeight="1">
      <c r="B20" s="4" t="str">
        <f t="shared" si="0"/>
        <v>USID</v>
      </c>
      <c r="C20" s="3" t="s">
        <v>68</v>
      </c>
      <c r="D20" s="9" t="s">
        <v>22</v>
      </c>
      <c r="E20" s="17" t="s">
        <v>288</v>
      </c>
      <c r="F20" s="17" t="s">
        <v>288</v>
      </c>
      <c r="G20" s="17" t="s">
        <v>288</v>
      </c>
      <c r="H20" s="17" t="s">
        <v>288</v>
      </c>
      <c r="I20" s="17" t="s">
        <v>288</v>
      </c>
      <c r="J20" s="17" t="s">
        <v>288</v>
      </c>
      <c r="K20" s="17" t="s">
        <v>288</v>
      </c>
      <c r="L20" s="17" t="s">
        <v>288</v>
      </c>
      <c r="M20" s="17" t="s">
        <v>288</v>
      </c>
      <c r="N20" s="10"/>
      <c r="O20" s="10"/>
      <c r="P20" s="10"/>
      <c r="Q20" s="10"/>
      <c r="R20" s="10"/>
      <c r="S20" s="10"/>
      <c r="T20" s="18"/>
      <c r="U20" s="31" t="s">
        <v>288</v>
      </c>
      <c r="V20" s="11"/>
      <c r="W20" s="11"/>
      <c r="X20" s="24"/>
      <c r="Y20" s="31" t="s">
        <v>288</v>
      </c>
      <c r="Z20" s="17" t="s">
        <v>288</v>
      </c>
      <c r="AA20" s="17" t="s">
        <v>288</v>
      </c>
      <c r="AB20" s="17" t="s">
        <v>288</v>
      </c>
      <c r="AC20" s="11"/>
      <c r="AD20" s="11"/>
      <c r="AE20" s="11"/>
      <c r="AF20" s="11"/>
      <c r="AG20" s="11"/>
      <c r="AH20" s="11"/>
      <c r="AI20" s="11"/>
      <c r="AJ20" s="11"/>
      <c r="AK20" s="11"/>
      <c r="AL20" s="11"/>
      <c r="AM20" s="11"/>
      <c r="AN20" s="11"/>
      <c r="AO20" s="11"/>
    </row>
    <row r="21" spans="2:41" ht="15" customHeight="1">
      <c r="B21" s="4" t="str">
        <f t="shared" si="0"/>
        <v>USIL</v>
      </c>
      <c r="C21" s="3" t="s">
        <v>68</v>
      </c>
      <c r="D21" s="9" t="s">
        <v>2</v>
      </c>
      <c r="E21" s="17" t="s">
        <v>288</v>
      </c>
      <c r="F21" s="17" t="s">
        <v>288</v>
      </c>
      <c r="G21" s="17" t="s">
        <v>288</v>
      </c>
      <c r="H21" s="17" t="s">
        <v>288</v>
      </c>
      <c r="I21" s="17" t="s">
        <v>288</v>
      </c>
      <c r="J21" s="17" t="s">
        <v>288</v>
      </c>
      <c r="K21" s="17" t="s">
        <v>288</v>
      </c>
      <c r="L21" s="17" t="s">
        <v>288</v>
      </c>
      <c r="M21" s="17" t="s">
        <v>288</v>
      </c>
      <c r="N21" s="10"/>
      <c r="O21" s="10"/>
      <c r="P21" s="10"/>
      <c r="Q21" s="10"/>
      <c r="R21" s="10"/>
      <c r="S21" s="10"/>
      <c r="T21" s="18"/>
      <c r="U21" s="31" t="s">
        <v>288</v>
      </c>
      <c r="V21" s="11"/>
      <c r="W21" s="11"/>
      <c r="X21" s="24"/>
      <c r="Y21" s="31" t="s">
        <v>288</v>
      </c>
      <c r="Z21" s="17" t="s">
        <v>288</v>
      </c>
      <c r="AA21" s="17" t="s">
        <v>288</v>
      </c>
      <c r="AB21" s="17" t="s">
        <v>288</v>
      </c>
      <c r="AC21" s="11"/>
      <c r="AD21" s="11"/>
      <c r="AE21" s="11"/>
      <c r="AF21" s="11"/>
      <c r="AG21" s="11"/>
      <c r="AH21" s="11"/>
      <c r="AI21" s="11"/>
      <c r="AJ21" s="11"/>
      <c r="AK21" s="11"/>
      <c r="AL21" s="11"/>
      <c r="AM21" s="11"/>
      <c r="AN21" s="11"/>
      <c r="AO21" s="11"/>
    </row>
    <row r="22" spans="2:41" ht="15" customHeight="1">
      <c r="B22" s="4" t="str">
        <f t="shared" si="0"/>
        <v>USIN</v>
      </c>
      <c r="C22" s="3" t="s">
        <v>68</v>
      </c>
      <c r="D22" s="9" t="s">
        <v>23</v>
      </c>
      <c r="E22" s="17" t="s">
        <v>288</v>
      </c>
      <c r="F22" s="17" t="s">
        <v>288</v>
      </c>
      <c r="G22" s="17" t="s">
        <v>288</v>
      </c>
      <c r="H22" s="17" t="s">
        <v>288</v>
      </c>
      <c r="I22" s="17" t="s">
        <v>288</v>
      </c>
      <c r="J22" s="17" t="s">
        <v>288</v>
      </c>
      <c r="K22" s="17" t="s">
        <v>288</v>
      </c>
      <c r="L22" s="17" t="s">
        <v>288</v>
      </c>
      <c r="M22" s="17" t="s">
        <v>288</v>
      </c>
      <c r="N22" s="10"/>
      <c r="O22" s="10"/>
      <c r="P22" s="10"/>
      <c r="Q22" s="10"/>
      <c r="R22" s="10"/>
      <c r="S22" s="10"/>
      <c r="T22" s="18"/>
      <c r="U22" s="31" t="s">
        <v>288</v>
      </c>
      <c r="V22" s="11"/>
      <c r="W22" s="11"/>
      <c r="X22" s="24"/>
      <c r="Y22" s="31" t="s">
        <v>288</v>
      </c>
      <c r="Z22" s="17" t="s">
        <v>288</v>
      </c>
      <c r="AA22" s="17" t="s">
        <v>288</v>
      </c>
      <c r="AB22" s="17" t="s">
        <v>288</v>
      </c>
      <c r="AC22" s="11"/>
      <c r="AD22" s="11"/>
      <c r="AE22" s="11"/>
      <c r="AF22" s="11"/>
      <c r="AG22" s="11"/>
      <c r="AH22" s="11"/>
      <c r="AI22" s="11"/>
      <c r="AJ22" s="11"/>
      <c r="AK22" s="11"/>
      <c r="AL22" s="11"/>
      <c r="AM22" s="11"/>
      <c r="AN22" s="11"/>
      <c r="AO22" s="11"/>
    </row>
    <row r="23" spans="2:41" ht="15" customHeight="1">
      <c r="B23" s="4" t="str">
        <f t="shared" si="0"/>
        <v>USKS</v>
      </c>
      <c r="C23" s="3" t="s">
        <v>68</v>
      </c>
      <c r="D23" s="9" t="s">
        <v>24</v>
      </c>
      <c r="E23" s="17" t="s">
        <v>288</v>
      </c>
      <c r="F23" s="17" t="s">
        <v>288</v>
      </c>
      <c r="G23" s="17" t="s">
        <v>288</v>
      </c>
      <c r="H23" s="17" t="s">
        <v>288</v>
      </c>
      <c r="I23" s="17" t="s">
        <v>288</v>
      </c>
      <c r="J23" s="17" t="s">
        <v>288</v>
      </c>
      <c r="K23" s="17" t="s">
        <v>288</v>
      </c>
      <c r="L23" s="17" t="s">
        <v>288</v>
      </c>
      <c r="M23" s="17" t="s">
        <v>288</v>
      </c>
      <c r="N23" s="10"/>
      <c r="O23" s="10"/>
      <c r="P23" s="10"/>
      <c r="Q23" s="10"/>
      <c r="R23" s="10"/>
      <c r="S23" s="10"/>
      <c r="T23" s="18"/>
      <c r="U23" s="31" t="s">
        <v>288</v>
      </c>
      <c r="V23" s="11"/>
      <c r="W23" s="11"/>
      <c r="X23" s="24"/>
      <c r="Y23" s="31" t="s">
        <v>288</v>
      </c>
      <c r="Z23" s="17" t="s">
        <v>288</v>
      </c>
      <c r="AA23" s="17" t="s">
        <v>288</v>
      </c>
      <c r="AB23" s="17" t="s">
        <v>288</v>
      </c>
      <c r="AC23" s="11"/>
      <c r="AD23" s="11"/>
      <c r="AE23" s="11"/>
      <c r="AF23" s="11"/>
      <c r="AG23" s="11"/>
      <c r="AH23" s="11"/>
      <c r="AI23" s="11"/>
      <c r="AJ23" s="11"/>
      <c r="AK23" s="11"/>
      <c r="AL23" s="11"/>
      <c r="AM23" s="11"/>
      <c r="AN23" s="11"/>
      <c r="AO23" s="11"/>
    </row>
    <row r="24" spans="2:41" ht="15" customHeight="1">
      <c r="B24" s="4" t="str">
        <f t="shared" si="0"/>
        <v>USKY</v>
      </c>
      <c r="C24" s="3" t="s">
        <v>68</v>
      </c>
      <c r="D24" s="9" t="s">
        <v>25</v>
      </c>
      <c r="E24" s="17" t="s">
        <v>288</v>
      </c>
      <c r="F24" s="17" t="s">
        <v>288</v>
      </c>
      <c r="G24" s="17" t="s">
        <v>288</v>
      </c>
      <c r="H24" s="17" t="s">
        <v>288</v>
      </c>
      <c r="I24" s="17" t="s">
        <v>288</v>
      </c>
      <c r="J24" s="17" t="s">
        <v>288</v>
      </c>
      <c r="K24" s="17" t="s">
        <v>288</v>
      </c>
      <c r="L24" s="17" t="s">
        <v>288</v>
      </c>
      <c r="M24" s="17" t="s">
        <v>288</v>
      </c>
      <c r="N24" s="10"/>
      <c r="O24" s="10"/>
      <c r="P24" s="10"/>
      <c r="Q24" s="10"/>
      <c r="R24" s="10"/>
      <c r="S24" s="10"/>
      <c r="T24" s="18"/>
      <c r="U24" s="31" t="s">
        <v>288</v>
      </c>
      <c r="V24" s="11"/>
      <c r="W24" s="11"/>
      <c r="X24" s="24"/>
      <c r="Y24" s="31" t="s">
        <v>288</v>
      </c>
      <c r="Z24" s="17" t="s">
        <v>288</v>
      </c>
      <c r="AA24" s="17" t="s">
        <v>288</v>
      </c>
      <c r="AB24" s="17" t="s">
        <v>288</v>
      </c>
      <c r="AC24" s="11"/>
      <c r="AD24" s="11"/>
      <c r="AE24" s="11"/>
      <c r="AF24" s="11"/>
      <c r="AG24" s="11"/>
      <c r="AH24" s="11"/>
      <c r="AI24" s="11"/>
      <c r="AJ24" s="11"/>
      <c r="AK24" s="11"/>
      <c r="AL24" s="11"/>
      <c r="AM24" s="11"/>
      <c r="AN24" s="11"/>
      <c r="AO24" s="11"/>
    </row>
    <row r="25" spans="2:41" ht="15" customHeight="1">
      <c r="B25" s="4" t="str">
        <f t="shared" si="0"/>
        <v>USLA</v>
      </c>
      <c r="C25" s="3" t="s">
        <v>68</v>
      </c>
      <c r="D25" s="9" t="s">
        <v>26</v>
      </c>
      <c r="E25" s="17" t="s">
        <v>288</v>
      </c>
      <c r="F25" s="17" t="s">
        <v>288</v>
      </c>
      <c r="G25" s="17" t="s">
        <v>288</v>
      </c>
      <c r="H25" s="17" t="s">
        <v>288</v>
      </c>
      <c r="I25" s="17" t="s">
        <v>288</v>
      </c>
      <c r="J25" s="17" t="s">
        <v>288</v>
      </c>
      <c r="K25" s="17" t="s">
        <v>288</v>
      </c>
      <c r="L25" s="17" t="s">
        <v>288</v>
      </c>
      <c r="M25" s="17" t="s">
        <v>288</v>
      </c>
      <c r="N25" s="10"/>
      <c r="O25" s="10"/>
      <c r="P25" s="10"/>
      <c r="Q25" s="10"/>
      <c r="R25" s="10"/>
      <c r="S25" s="10"/>
      <c r="T25" s="18"/>
      <c r="U25" s="31" t="s">
        <v>288</v>
      </c>
      <c r="V25" s="11"/>
      <c r="W25" s="11"/>
      <c r="X25" s="24"/>
      <c r="Y25" s="31" t="s">
        <v>288</v>
      </c>
      <c r="Z25" s="17" t="s">
        <v>288</v>
      </c>
      <c r="AA25" s="17" t="s">
        <v>288</v>
      </c>
      <c r="AB25" s="17" t="s">
        <v>288</v>
      </c>
      <c r="AC25" s="11"/>
      <c r="AD25" s="11"/>
      <c r="AE25" s="11"/>
      <c r="AF25" s="11"/>
      <c r="AG25" s="11"/>
      <c r="AH25" s="11"/>
      <c r="AI25" s="11"/>
      <c r="AJ25" s="11"/>
      <c r="AK25" s="11"/>
      <c r="AL25" s="11"/>
      <c r="AM25" s="11"/>
      <c r="AN25" s="11"/>
      <c r="AO25" s="11"/>
    </row>
    <row r="26" spans="2:41" ht="15" customHeight="1">
      <c r="B26" s="4" t="str">
        <f t="shared" si="0"/>
        <v>USMA 01001:02791</v>
      </c>
      <c r="C26" s="3" t="s">
        <v>68</v>
      </c>
      <c r="D26" s="9" t="s">
        <v>195</v>
      </c>
      <c r="E26" s="17" t="s">
        <v>288</v>
      </c>
      <c r="F26" s="17" t="s">
        <v>288</v>
      </c>
      <c r="G26" s="17" t="s">
        <v>288</v>
      </c>
      <c r="H26" s="17" t="s">
        <v>288</v>
      </c>
      <c r="I26" s="17" t="s">
        <v>288</v>
      </c>
      <c r="J26" s="17" t="s">
        <v>288</v>
      </c>
      <c r="K26" s="17" t="s">
        <v>288</v>
      </c>
      <c r="L26" s="17" t="s">
        <v>288</v>
      </c>
      <c r="M26" s="17" t="s">
        <v>288</v>
      </c>
      <c r="N26" s="10"/>
      <c r="O26" s="10"/>
      <c r="P26" s="10"/>
      <c r="Q26" s="10"/>
      <c r="R26" s="10"/>
      <c r="S26" s="10"/>
      <c r="T26" s="18"/>
      <c r="U26" s="31" t="s">
        <v>288</v>
      </c>
      <c r="V26" s="11"/>
      <c r="W26" s="11"/>
      <c r="X26" s="24"/>
      <c r="Y26" s="31" t="s">
        <v>288</v>
      </c>
      <c r="Z26" s="17" t="s">
        <v>288</v>
      </c>
      <c r="AA26" s="17" t="s">
        <v>288</v>
      </c>
      <c r="AB26" s="17" t="s">
        <v>288</v>
      </c>
      <c r="AC26" s="11"/>
      <c r="AD26" s="11"/>
      <c r="AE26" s="11"/>
      <c r="AF26" s="11"/>
      <c r="AG26" s="11"/>
      <c r="AH26" s="11"/>
      <c r="AI26" s="11"/>
      <c r="AJ26" s="11"/>
      <c r="AK26" s="11"/>
      <c r="AL26" s="11"/>
      <c r="AM26" s="11"/>
      <c r="AN26" s="11"/>
      <c r="AO26" s="11"/>
    </row>
    <row r="27" spans="2:41" ht="15" customHeight="1">
      <c r="B27" s="4" t="str">
        <f t="shared" si="0"/>
        <v>USMA 05501:05544</v>
      </c>
      <c r="C27" s="3" t="s">
        <v>68</v>
      </c>
      <c r="D27" s="9" t="s">
        <v>196</v>
      </c>
      <c r="E27" s="17" t="s">
        <v>288</v>
      </c>
      <c r="F27" s="17" t="s">
        <v>288</v>
      </c>
      <c r="G27" s="17" t="s">
        <v>288</v>
      </c>
      <c r="H27" s="17" t="s">
        <v>288</v>
      </c>
      <c r="I27" s="17" t="s">
        <v>288</v>
      </c>
      <c r="J27" s="17" t="s">
        <v>288</v>
      </c>
      <c r="K27" s="17" t="s">
        <v>288</v>
      </c>
      <c r="L27" s="17" t="s">
        <v>288</v>
      </c>
      <c r="M27" s="17" t="s">
        <v>288</v>
      </c>
      <c r="N27" s="10"/>
      <c r="O27" s="10"/>
      <c r="P27" s="10"/>
      <c r="Q27" s="10"/>
      <c r="R27" s="10"/>
      <c r="S27" s="10"/>
      <c r="T27" s="18"/>
      <c r="U27" s="31" t="s">
        <v>288</v>
      </c>
      <c r="V27" s="11"/>
      <c r="W27" s="11"/>
      <c r="X27" s="24"/>
      <c r="Y27" s="31" t="s">
        <v>288</v>
      </c>
      <c r="Z27" s="17" t="s">
        <v>288</v>
      </c>
      <c r="AA27" s="17" t="s">
        <v>288</v>
      </c>
      <c r="AB27" s="17" t="s">
        <v>288</v>
      </c>
      <c r="AC27" s="11"/>
      <c r="AD27" s="11"/>
      <c r="AE27" s="11"/>
      <c r="AF27" s="11"/>
      <c r="AG27" s="11"/>
      <c r="AH27" s="11"/>
      <c r="AI27" s="11"/>
      <c r="AJ27" s="11"/>
      <c r="AK27" s="11"/>
      <c r="AL27" s="11"/>
      <c r="AM27" s="11"/>
      <c r="AN27" s="11"/>
      <c r="AO27" s="11"/>
    </row>
    <row r="28" spans="2:41" ht="15" customHeight="1">
      <c r="B28" s="4" t="str">
        <f t="shared" si="0"/>
        <v>USMD 20335:20797</v>
      </c>
      <c r="C28" s="3" t="s">
        <v>68</v>
      </c>
      <c r="D28" s="9" t="s">
        <v>197</v>
      </c>
      <c r="E28" s="17" t="s">
        <v>288</v>
      </c>
      <c r="F28" s="17" t="s">
        <v>288</v>
      </c>
      <c r="G28" s="17" t="s">
        <v>288</v>
      </c>
      <c r="H28" s="17" t="s">
        <v>288</v>
      </c>
      <c r="I28" s="17" t="s">
        <v>288</v>
      </c>
      <c r="J28" s="17" t="s">
        <v>288</v>
      </c>
      <c r="K28" s="17" t="s">
        <v>288</v>
      </c>
      <c r="L28" s="17" t="s">
        <v>288</v>
      </c>
      <c r="M28" s="17" t="s">
        <v>288</v>
      </c>
      <c r="N28" s="10"/>
      <c r="O28" s="10"/>
      <c r="P28" s="10"/>
      <c r="Q28" s="10"/>
      <c r="R28" s="10"/>
      <c r="S28" s="10"/>
      <c r="T28" s="18"/>
      <c r="U28" s="31" t="s">
        <v>288</v>
      </c>
      <c r="V28" s="11"/>
      <c r="W28" s="11"/>
      <c r="X28" s="24"/>
      <c r="Y28" s="31" t="s">
        <v>288</v>
      </c>
      <c r="Z28" s="17" t="s">
        <v>288</v>
      </c>
      <c r="AA28" s="17" t="s">
        <v>288</v>
      </c>
      <c r="AB28" s="17" t="s">
        <v>288</v>
      </c>
      <c r="AC28" s="11"/>
      <c r="AD28" s="11"/>
      <c r="AE28" s="11"/>
      <c r="AF28" s="11"/>
      <c r="AG28" s="11"/>
      <c r="AH28" s="11"/>
      <c r="AI28" s="11"/>
      <c r="AJ28" s="11"/>
      <c r="AK28" s="11"/>
      <c r="AL28" s="11"/>
      <c r="AM28" s="11"/>
      <c r="AN28" s="11"/>
      <c r="AO28" s="11"/>
    </row>
    <row r="29" spans="2:41" ht="15" customHeight="1">
      <c r="B29" s="4" t="str">
        <f t="shared" si="0"/>
        <v>USMD 20812:21930</v>
      </c>
      <c r="C29" s="3" t="s">
        <v>68</v>
      </c>
      <c r="D29" s="9" t="s">
        <v>198</v>
      </c>
      <c r="E29" s="17" t="s">
        <v>288</v>
      </c>
      <c r="F29" s="17" t="s">
        <v>288</v>
      </c>
      <c r="G29" s="17" t="s">
        <v>288</v>
      </c>
      <c r="H29" s="17" t="s">
        <v>288</v>
      </c>
      <c r="I29" s="17" t="s">
        <v>288</v>
      </c>
      <c r="J29" s="17" t="s">
        <v>288</v>
      </c>
      <c r="K29" s="17" t="s">
        <v>288</v>
      </c>
      <c r="L29" s="17" t="s">
        <v>288</v>
      </c>
      <c r="M29" s="17" t="s">
        <v>288</v>
      </c>
      <c r="N29" s="10"/>
      <c r="O29" s="10"/>
      <c r="P29" s="10"/>
      <c r="Q29" s="10"/>
      <c r="R29" s="10"/>
      <c r="S29" s="10"/>
      <c r="T29" s="18"/>
      <c r="U29" s="31" t="s">
        <v>288</v>
      </c>
      <c r="V29" s="11"/>
      <c r="W29" s="11"/>
      <c r="X29" s="24"/>
      <c r="Y29" s="31" t="s">
        <v>288</v>
      </c>
      <c r="Z29" s="17" t="s">
        <v>288</v>
      </c>
      <c r="AA29" s="17" t="s">
        <v>288</v>
      </c>
      <c r="AB29" s="17" t="s">
        <v>288</v>
      </c>
      <c r="AC29" s="11"/>
      <c r="AD29" s="11"/>
      <c r="AE29" s="11"/>
      <c r="AF29" s="11"/>
      <c r="AG29" s="11"/>
      <c r="AH29" s="11"/>
      <c r="AI29" s="11"/>
      <c r="AJ29" s="11"/>
      <c r="AK29" s="11"/>
      <c r="AL29" s="11"/>
      <c r="AM29" s="11"/>
      <c r="AN29" s="11"/>
      <c r="AO29" s="11"/>
    </row>
    <row r="30" spans="2:41" ht="15" customHeight="1">
      <c r="B30" s="4" t="str">
        <f t="shared" si="0"/>
        <v>USME</v>
      </c>
      <c r="C30" s="3" t="s">
        <v>68</v>
      </c>
      <c r="D30" s="9" t="s">
        <v>29</v>
      </c>
      <c r="E30" s="17" t="s">
        <v>288</v>
      </c>
      <c r="F30" s="17" t="s">
        <v>288</v>
      </c>
      <c r="G30" s="17" t="s">
        <v>288</v>
      </c>
      <c r="H30" s="17" t="s">
        <v>288</v>
      </c>
      <c r="I30" s="17" t="s">
        <v>288</v>
      </c>
      <c r="J30" s="17" t="s">
        <v>288</v>
      </c>
      <c r="K30" s="17" t="s">
        <v>288</v>
      </c>
      <c r="L30" s="17" t="s">
        <v>288</v>
      </c>
      <c r="M30" s="17" t="s">
        <v>288</v>
      </c>
      <c r="N30" s="10"/>
      <c r="O30" s="10"/>
      <c r="P30" s="10"/>
      <c r="Q30" s="10"/>
      <c r="R30" s="10"/>
      <c r="S30" s="10"/>
      <c r="T30" s="18"/>
      <c r="U30" s="31" t="s">
        <v>288</v>
      </c>
      <c r="V30" s="11"/>
      <c r="W30" s="11"/>
      <c r="X30" s="24"/>
      <c r="Y30" s="31" t="s">
        <v>288</v>
      </c>
      <c r="Z30" s="17" t="s">
        <v>288</v>
      </c>
      <c r="AA30" s="17" t="s">
        <v>288</v>
      </c>
      <c r="AB30" s="17" t="s">
        <v>288</v>
      </c>
      <c r="AC30" s="11"/>
      <c r="AD30" s="11"/>
      <c r="AE30" s="11"/>
      <c r="AF30" s="11"/>
      <c r="AG30" s="11"/>
      <c r="AH30" s="11"/>
      <c r="AI30" s="11"/>
      <c r="AJ30" s="11"/>
      <c r="AK30" s="11"/>
      <c r="AL30" s="11"/>
      <c r="AM30" s="11"/>
      <c r="AN30" s="11"/>
      <c r="AO30" s="11"/>
    </row>
    <row r="31" spans="2:41" ht="15" customHeight="1">
      <c r="B31" s="4" t="str">
        <f t="shared" si="0"/>
        <v>USMI</v>
      </c>
      <c r="C31" s="3" t="s">
        <v>68</v>
      </c>
      <c r="D31" s="9" t="s">
        <v>30</v>
      </c>
      <c r="E31" s="17" t="s">
        <v>288</v>
      </c>
      <c r="F31" s="17" t="s">
        <v>288</v>
      </c>
      <c r="G31" s="17" t="s">
        <v>288</v>
      </c>
      <c r="H31" s="17" t="s">
        <v>288</v>
      </c>
      <c r="I31" s="17" t="s">
        <v>288</v>
      </c>
      <c r="J31" s="17" t="s">
        <v>288</v>
      </c>
      <c r="K31" s="17" t="s">
        <v>288</v>
      </c>
      <c r="L31" s="17" t="s">
        <v>288</v>
      </c>
      <c r="M31" s="17" t="s">
        <v>288</v>
      </c>
      <c r="N31" s="10"/>
      <c r="O31" s="10"/>
      <c r="P31" s="10"/>
      <c r="Q31" s="10"/>
      <c r="R31" s="10"/>
      <c r="S31" s="10"/>
      <c r="T31" s="18"/>
      <c r="U31" s="31" t="s">
        <v>288</v>
      </c>
      <c r="V31" s="11"/>
      <c r="W31" s="11"/>
      <c r="X31" s="24"/>
      <c r="Y31" s="31" t="s">
        <v>288</v>
      </c>
      <c r="Z31" s="17" t="s">
        <v>288</v>
      </c>
      <c r="AA31" s="17" t="s">
        <v>288</v>
      </c>
      <c r="AB31" s="17" t="s">
        <v>288</v>
      </c>
      <c r="AC31" s="11"/>
      <c r="AD31" s="11"/>
      <c r="AE31" s="11"/>
      <c r="AF31" s="11"/>
      <c r="AG31" s="11"/>
      <c r="AH31" s="11"/>
      <c r="AI31" s="11"/>
      <c r="AJ31" s="11"/>
      <c r="AK31" s="11"/>
      <c r="AL31" s="11"/>
      <c r="AM31" s="11"/>
      <c r="AN31" s="11"/>
      <c r="AO31" s="11"/>
    </row>
    <row r="32" spans="2:41" ht="15" customHeight="1">
      <c r="B32" s="4" t="str">
        <f t="shared" si="0"/>
        <v>USMN</v>
      </c>
      <c r="C32" s="3" t="s">
        <v>68</v>
      </c>
      <c r="D32" s="9" t="s">
        <v>31</v>
      </c>
      <c r="E32" s="17" t="s">
        <v>288</v>
      </c>
      <c r="F32" s="17" t="s">
        <v>288</v>
      </c>
      <c r="G32" s="17" t="s">
        <v>288</v>
      </c>
      <c r="H32" s="17" t="s">
        <v>288</v>
      </c>
      <c r="I32" s="17" t="s">
        <v>288</v>
      </c>
      <c r="J32" s="17" t="s">
        <v>288</v>
      </c>
      <c r="K32" s="17" t="s">
        <v>288</v>
      </c>
      <c r="L32" s="17" t="s">
        <v>288</v>
      </c>
      <c r="M32" s="17" t="s">
        <v>288</v>
      </c>
      <c r="N32" s="10"/>
      <c r="O32" s="10"/>
      <c r="P32" s="10"/>
      <c r="Q32" s="10"/>
      <c r="R32" s="10"/>
      <c r="S32" s="10"/>
      <c r="T32" s="18"/>
      <c r="U32" s="31" t="s">
        <v>288</v>
      </c>
      <c r="V32" s="11"/>
      <c r="W32" s="11"/>
      <c r="X32" s="24"/>
      <c r="Y32" s="31" t="s">
        <v>288</v>
      </c>
      <c r="Z32" s="17" t="s">
        <v>288</v>
      </c>
      <c r="AA32" s="17" t="s">
        <v>288</v>
      </c>
      <c r="AB32" s="17" t="s">
        <v>288</v>
      </c>
      <c r="AC32" s="11"/>
      <c r="AD32" s="11"/>
      <c r="AE32" s="11"/>
      <c r="AF32" s="11"/>
      <c r="AG32" s="11"/>
      <c r="AH32" s="11"/>
      <c r="AI32" s="11"/>
      <c r="AJ32" s="11"/>
      <c r="AK32" s="11"/>
      <c r="AL32" s="11"/>
      <c r="AM32" s="11"/>
      <c r="AN32" s="11"/>
      <c r="AO32" s="11"/>
    </row>
    <row r="33" spans="2:41" ht="15" customHeight="1">
      <c r="B33" s="4" t="str">
        <f t="shared" si="0"/>
        <v>USMO</v>
      </c>
      <c r="C33" s="3" t="s">
        <v>68</v>
      </c>
      <c r="D33" s="9" t="s">
        <v>32</v>
      </c>
      <c r="E33" s="17" t="s">
        <v>288</v>
      </c>
      <c r="F33" s="17" t="s">
        <v>288</v>
      </c>
      <c r="G33" s="17" t="s">
        <v>288</v>
      </c>
      <c r="H33" s="17" t="s">
        <v>288</v>
      </c>
      <c r="I33" s="17" t="s">
        <v>288</v>
      </c>
      <c r="J33" s="17" t="s">
        <v>288</v>
      </c>
      <c r="K33" s="17" t="s">
        <v>288</v>
      </c>
      <c r="L33" s="17" t="s">
        <v>288</v>
      </c>
      <c r="M33" s="17" t="s">
        <v>288</v>
      </c>
      <c r="N33" s="10"/>
      <c r="O33" s="10"/>
      <c r="P33" s="10"/>
      <c r="Q33" s="10"/>
      <c r="R33" s="10"/>
      <c r="S33" s="10"/>
      <c r="T33" s="18"/>
      <c r="U33" s="31" t="s">
        <v>288</v>
      </c>
      <c r="V33" s="11"/>
      <c r="W33" s="11"/>
      <c r="X33" s="24"/>
      <c r="Y33" s="31" t="s">
        <v>288</v>
      </c>
      <c r="Z33" s="17" t="s">
        <v>288</v>
      </c>
      <c r="AA33" s="17" t="s">
        <v>288</v>
      </c>
      <c r="AB33" s="17" t="s">
        <v>288</v>
      </c>
      <c r="AC33" s="11"/>
      <c r="AD33" s="11"/>
      <c r="AE33" s="11"/>
      <c r="AF33" s="11"/>
      <c r="AG33" s="11"/>
      <c r="AH33" s="11"/>
      <c r="AI33" s="11"/>
      <c r="AJ33" s="11"/>
      <c r="AK33" s="11"/>
      <c r="AL33" s="11"/>
      <c r="AM33" s="11"/>
      <c r="AN33" s="11"/>
      <c r="AO33" s="11"/>
    </row>
    <row r="34" spans="2:41" ht="15" customHeight="1">
      <c r="B34" s="4" t="str">
        <f t="shared" si="0"/>
        <v>USMS</v>
      </c>
      <c r="C34" s="3" t="s">
        <v>68</v>
      </c>
      <c r="D34" s="9" t="s">
        <v>33</v>
      </c>
      <c r="E34" s="17" t="s">
        <v>288</v>
      </c>
      <c r="F34" s="17" t="s">
        <v>288</v>
      </c>
      <c r="G34" s="17" t="s">
        <v>288</v>
      </c>
      <c r="H34" s="17" t="s">
        <v>288</v>
      </c>
      <c r="I34" s="17" t="s">
        <v>288</v>
      </c>
      <c r="J34" s="17" t="s">
        <v>288</v>
      </c>
      <c r="K34" s="17" t="s">
        <v>288</v>
      </c>
      <c r="L34" s="17" t="s">
        <v>288</v>
      </c>
      <c r="M34" s="17" t="s">
        <v>288</v>
      </c>
      <c r="N34" s="10"/>
      <c r="O34" s="10"/>
      <c r="P34" s="10"/>
      <c r="Q34" s="10"/>
      <c r="R34" s="10"/>
      <c r="S34" s="10"/>
      <c r="T34" s="18"/>
      <c r="U34" s="31" t="s">
        <v>288</v>
      </c>
      <c r="V34" s="11"/>
      <c r="W34" s="11"/>
      <c r="X34" s="24"/>
      <c r="Y34" s="31" t="s">
        <v>288</v>
      </c>
      <c r="Z34" s="17" t="s">
        <v>288</v>
      </c>
      <c r="AA34" s="17" t="s">
        <v>288</v>
      </c>
      <c r="AB34" s="17" t="s">
        <v>288</v>
      </c>
      <c r="AC34" s="11"/>
      <c r="AD34" s="11"/>
      <c r="AE34" s="11"/>
      <c r="AF34" s="11"/>
      <c r="AG34" s="11"/>
      <c r="AH34" s="11"/>
      <c r="AI34" s="11"/>
      <c r="AJ34" s="11"/>
      <c r="AK34" s="11"/>
      <c r="AL34" s="11"/>
      <c r="AM34" s="11"/>
      <c r="AN34" s="11"/>
      <c r="AO34" s="11"/>
    </row>
    <row r="35" spans="2:41" ht="15" customHeight="1">
      <c r="B35" s="4" t="str">
        <f t="shared" si="0"/>
        <v>USMT</v>
      </c>
      <c r="C35" s="3" t="s">
        <v>68</v>
      </c>
      <c r="D35" s="9" t="s">
        <v>34</v>
      </c>
      <c r="E35" s="17" t="s">
        <v>288</v>
      </c>
      <c r="F35" s="17" t="s">
        <v>288</v>
      </c>
      <c r="G35" s="17" t="s">
        <v>288</v>
      </c>
      <c r="H35" s="17" t="s">
        <v>288</v>
      </c>
      <c r="I35" s="17" t="s">
        <v>288</v>
      </c>
      <c r="J35" s="17" t="s">
        <v>288</v>
      </c>
      <c r="K35" s="17" t="s">
        <v>288</v>
      </c>
      <c r="L35" s="17" t="s">
        <v>288</v>
      </c>
      <c r="M35" s="17" t="s">
        <v>288</v>
      </c>
      <c r="N35" s="10"/>
      <c r="O35" s="10"/>
      <c r="P35" s="10"/>
      <c r="Q35" s="10"/>
      <c r="R35" s="10"/>
      <c r="S35" s="10"/>
      <c r="T35" s="18"/>
      <c r="U35" s="31" t="s">
        <v>288</v>
      </c>
      <c r="V35" s="11"/>
      <c r="W35" s="11"/>
      <c r="X35" s="24"/>
      <c r="Y35" s="31" t="s">
        <v>288</v>
      </c>
      <c r="Z35" s="17" t="s">
        <v>288</v>
      </c>
      <c r="AA35" s="17" t="s">
        <v>288</v>
      </c>
      <c r="AB35" s="17" t="s">
        <v>288</v>
      </c>
      <c r="AC35" s="11"/>
      <c r="AD35" s="11"/>
      <c r="AE35" s="11"/>
      <c r="AF35" s="11"/>
      <c r="AG35" s="11"/>
      <c r="AH35" s="11"/>
      <c r="AI35" s="11"/>
      <c r="AJ35" s="11"/>
      <c r="AK35" s="11"/>
      <c r="AL35" s="11"/>
      <c r="AM35" s="11"/>
      <c r="AN35" s="11"/>
      <c r="AO35" s="11"/>
    </row>
    <row r="36" spans="2:41" ht="15" customHeight="1">
      <c r="B36" s="4" t="str">
        <f t="shared" si="0"/>
        <v>USNC</v>
      </c>
      <c r="C36" s="3" t="s">
        <v>68</v>
      </c>
      <c r="D36" s="9" t="s">
        <v>35</v>
      </c>
      <c r="E36" s="17" t="s">
        <v>288</v>
      </c>
      <c r="F36" s="17" t="s">
        <v>288</v>
      </c>
      <c r="G36" s="17" t="s">
        <v>288</v>
      </c>
      <c r="H36" s="17" t="s">
        <v>288</v>
      </c>
      <c r="I36" s="17" t="s">
        <v>288</v>
      </c>
      <c r="J36" s="17" t="s">
        <v>288</v>
      </c>
      <c r="K36" s="17" t="s">
        <v>288</v>
      </c>
      <c r="L36" s="17" t="s">
        <v>288</v>
      </c>
      <c r="M36" s="17" t="s">
        <v>288</v>
      </c>
      <c r="N36" s="10"/>
      <c r="O36" s="10"/>
      <c r="P36" s="10"/>
      <c r="Q36" s="10"/>
      <c r="R36" s="10"/>
      <c r="S36" s="10"/>
      <c r="T36" s="18"/>
      <c r="U36" s="31" t="s">
        <v>288</v>
      </c>
      <c r="V36" s="11"/>
      <c r="W36" s="11"/>
      <c r="X36" s="24"/>
      <c r="Y36" s="31" t="s">
        <v>288</v>
      </c>
      <c r="Z36" s="17" t="s">
        <v>288</v>
      </c>
      <c r="AA36" s="17" t="s">
        <v>288</v>
      </c>
      <c r="AB36" s="17" t="s">
        <v>288</v>
      </c>
      <c r="AC36" s="11"/>
      <c r="AD36" s="11"/>
      <c r="AE36" s="11"/>
      <c r="AF36" s="11"/>
      <c r="AG36" s="11"/>
      <c r="AH36" s="11"/>
      <c r="AI36" s="11"/>
      <c r="AJ36" s="11"/>
      <c r="AK36" s="11"/>
      <c r="AL36" s="11"/>
      <c r="AM36" s="11"/>
      <c r="AN36" s="11"/>
      <c r="AO36" s="11"/>
    </row>
    <row r="37" spans="2:41" ht="15" customHeight="1">
      <c r="B37" s="4" t="str">
        <f t="shared" si="0"/>
        <v>USND</v>
      </c>
      <c r="C37" s="3" t="s">
        <v>68</v>
      </c>
      <c r="D37" s="9" t="s">
        <v>36</v>
      </c>
      <c r="E37" s="17" t="s">
        <v>288</v>
      </c>
      <c r="F37" s="17" t="s">
        <v>288</v>
      </c>
      <c r="G37" s="17" t="s">
        <v>288</v>
      </c>
      <c r="H37" s="17" t="s">
        <v>288</v>
      </c>
      <c r="I37" s="17" t="s">
        <v>288</v>
      </c>
      <c r="J37" s="17" t="s">
        <v>288</v>
      </c>
      <c r="K37" s="17" t="s">
        <v>288</v>
      </c>
      <c r="L37" s="17" t="s">
        <v>288</v>
      </c>
      <c r="M37" s="17" t="s">
        <v>288</v>
      </c>
      <c r="N37" s="10"/>
      <c r="O37" s="10"/>
      <c r="P37" s="10"/>
      <c r="Q37" s="10"/>
      <c r="R37" s="10"/>
      <c r="S37" s="10"/>
      <c r="T37" s="18"/>
      <c r="U37" s="31" t="s">
        <v>288</v>
      </c>
      <c r="V37" s="11"/>
      <c r="W37" s="11"/>
      <c r="X37" s="24"/>
      <c r="Y37" s="31" t="s">
        <v>288</v>
      </c>
      <c r="Z37" s="17" t="s">
        <v>288</v>
      </c>
      <c r="AA37" s="17" t="s">
        <v>288</v>
      </c>
      <c r="AB37" s="17" t="s">
        <v>288</v>
      </c>
      <c r="AC37" s="11"/>
      <c r="AD37" s="11"/>
      <c r="AE37" s="11"/>
      <c r="AF37" s="11"/>
      <c r="AG37" s="11"/>
      <c r="AH37" s="11"/>
      <c r="AI37" s="11"/>
      <c r="AJ37" s="11"/>
      <c r="AK37" s="11"/>
      <c r="AL37" s="11"/>
      <c r="AM37" s="11"/>
      <c r="AN37" s="11"/>
      <c r="AO37" s="11"/>
    </row>
    <row r="38" spans="2:41" ht="15" customHeight="1">
      <c r="B38" s="4" t="str">
        <f t="shared" si="0"/>
        <v>USNE</v>
      </c>
      <c r="C38" s="3" t="s">
        <v>68</v>
      </c>
      <c r="D38" s="9" t="s">
        <v>37</v>
      </c>
      <c r="E38" s="17" t="s">
        <v>288</v>
      </c>
      <c r="F38" s="17" t="s">
        <v>288</v>
      </c>
      <c r="G38" s="17" t="s">
        <v>288</v>
      </c>
      <c r="H38" s="17" t="s">
        <v>288</v>
      </c>
      <c r="I38" s="17" t="s">
        <v>288</v>
      </c>
      <c r="J38" s="17" t="s">
        <v>288</v>
      </c>
      <c r="K38" s="17" t="s">
        <v>288</v>
      </c>
      <c r="L38" s="17" t="s">
        <v>288</v>
      </c>
      <c r="M38" s="17" t="s">
        <v>288</v>
      </c>
      <c r="N38" s="10"/>
      <c r="O38" s="10"/>
      <c r="P38" s="10"/>
      <c r="Q38" s="10"/>
      <c r="R38" s="10"/>
      <c r="S38" s="10"/>
      <c r="T38" s="18"/>
      <c r="U38" s="31" t="s">
        <v>288</v>
      </c>
      <c r="V38" s="11"/>
      <c r="W38" s="11"/>
      <c r="X38" s="24"/>
      <c r="Y38" s="31" t="s">
        <v>288</v>
      </c>
      <c r="Z38" s="17" t="s">
        <v>288</v>
      </c>
      <c r="AA38" s="17" t="s">
        <v>288</v>
      </c>
      <c r="AB38" s="17" t="s">
        <v>288</v>
      </c>
      <c r="AC38" s="11"/>
      <c r="AD38" s="11"/>
      <c r="AE38" s="11"/>
      <c r="AF38" s="11"/>
      <c r="AG38" s="11"/>
      <c r="AH38" s="11"/>
      <c r="AI38" s="11"/>
      <c r="AJ38" s="11"/>
      <c r="AK38" s="11"/>
      <c r="AL38" s="11"/>
      <c r="AM38" s="11"/>
      <c r="AN38" s="11"/>
      <c r="AO38" s="11"/>
    </row>
    <row r="39" spans="2:41" ht="15" customHeight="1">
      <c r="B39" s="4" t="str">
        <f t="shared" si="0"/>
        <v>USNH</v>
      </c>
      <c r="C39" s="3" t="s">
        <v>68</v>
      </c>
      <c r="D39" s="9" t="s">
        <v>38</v>
      </c>
      <c r="E39" s="17" t="s">
        <v>288</v>
      </c>
      <c r="F39" s="17" t="s">
        <v>288</v>
      </c>
      <c r="G39" s="17" t="s">
        <v>288</v>
      </c>
      <c r="H39" s="17" t="s">
        <v>288</v>
      </c>
      <c r="I39" s="17" t="s">
        <v>288</v>
      </c>
      <c r="J39" s="17" t="s">
        <v>288</v>
      </c>
      <c r="K39" s="17" t="s">
        <v>288</v>
      </c>
      <c r="L39" s="17" t="s">
        <v>288</v>
      </c>
      <c r="M39" s="17" t="s">
        <v>288</v>
      </c>
      <c r="N39" s="10"/>
      <c r="O39" s="10"/>
      <c r="P39" s="10"/>
      <c r="Q39" s="10"/>
      <c r="R39" s="10"/>
      <c r="S39" s="10"/>
      <c r="T39" s="18"/>
      <c r="U39" s="31" t="s">
        <v>288</v>
      </c>
      <c r="V39" s="11"/>
      <c r="W39" s="11"/>
      <c r="X39" s="24"/>
      <c r="Y39" s="31" t="s">
        <v>288</v>
      </c>
      <c r="Z39" s="17" t="s">
        <v>288</v>
      </c>
      <c r="AA39" s="17" t="s">
        <v>288</v>
      </c>
      <c r="AB39" s="17" t="s">
        <v>288</v>
      </c>
      <c r="AC39" s="11"/>
      <c r="AD39" s="11"/>
      <c r="AE39" s="11"/>
      <c r="AF39" s="11"/>
      <c r="AG39" s="11"/>
      <c r="AH39" s="11"/>
      <c r="AI39" s="11"/>
      <c r="AJ39" s="11"/>
      <c r="AK39" s="11"/>
      <c r="AL39" s="11"/>
      <c r="AM39" s="11"/>
      <c r="AN39" s="11"/>
      <c r="AO39" s="11"/>
    </row>
    <row r="40" spans="2:41" ht="15" customHeight="1">
      <c r="B40" s="4" t="str">
        <f t="shared" si="0"/>
        <v>USNJ</v>
      </c>
      <c r="C40" s="3" t="s">
        <v>68</v>
      </c>
      <c r="D40" s="9" t="s">
        <v>3</v>
      </c>
      <c r="E40" s="17" t="s">
        <v>288</v>
      </c>
      <c r="F40" s="17" t="s">
        <v>288</v>
      </c>
      <c r="G40" s="17" t="s">
        <v>288</v>
      </c>
      <c r="H40" s="17" t="s">
        <v>288</v>
      </c>
      <c r="I40" s="17" t="s">
        <v>288</v>
      </c>
      <c r="J40" s="17" t="s">
        <v>288</v>
      </c>
      <c r="K40" s="17" t="s">
        <v>288</v>
      </c>
      <c r="L40" s="17" t="s">
        <v>288</v>
      </c>
      <c r="M40" s="17" t="s">
        <v>288</v>
      </c>
      <c r="N40" s="10"/>
      <c r="O40" s="10"/>
      <c r="P40" s="10"/>
      <c r="Q40" s="10"/>
      <c r="R40" s="10"/>
      <c r="S40" s="10"/>
      <c r="T40" s="18"/>
      <c r="U40" s="31" t="s">
        <v>288</v>
      </c>
      <c r="V40" s="11"/>
      <c r="W40" s="11"/>
      <c r="X40" s="24"/>
      <c r="Y40" s="31" t="s">
        <v>288</v>
      </c>
      <c r="Z40" s="17" t="s">
        <v>288</v>
      </c>
      <c r="AA40" s="17" t="s">
        <v>288</v>
      </c>
      <c r="AB40" s="17" t="s">
        <v>288</v>
      </c>
      <c r="AC40" s="11"/>
      <c r="AD40" s="11"/>
      <c r="AE40" s="11"/>
      <c r="AF40" s="11"/>
      <c r="AG40" s="11"/>
      <c r="AH40" s="11"/>
      <c r="AI40" s="11"/>
      <c r="AJ40" s="11"/>
      <c r="AK40" s="11"/>
      <c r="AL40" s="11"/>
      <c r="AM40" s="11"/>
      <c r="AN40" s="11"/>
      <c r="AO40" s="11"/>
    </row>
    <row r="41" spans="2:41" ht="15" customHeight="1">
      <c r="B41" s="4" t="str">
        <f t="shared" si="0"/>
        <v>USNM</v>
      </c>
      <c r="C41" s="3" t="s">
        <v>68</v>
      </c>
      <c r="D41" s="9" t="s">
        <v>39</v>
      </c>
      <c r="E41" s="17" t="s">
        <v>288</v>
      </c>
      <c r="F41" s="17" t="s">
        <v>288</v>
      </c>
      <c r="G41" s="17" t="s">
        <v>288</v>
      </c>
      <c r="H41" s="17" t="s">
        <v>288</v>
      </c>
      <c r="I41" s="17" t="s">
        <v>288</v>
      </c>
      <c r="J41" s="17" t="s">
        <v>288</v>
      </c>
      <c r="K41" s="17" t="s">
        <v>288</v>
      </c>
      <c r="L41" s="17" t="s">
        <v>288</v>
      </c>
      <c r="M41" s="17" t="s">
        <v>288</v>
      </c>
      <c r="N41" s="10"/>
      <c r="O41" s="10"/>
      <c r="P41" s="10"/>
      <c r="Q41" s="10"/>
      <c r="R41" s="10"/>
      <c r="S41" s="10"/>
      <c r="T41" s="18"/>
      <c r="U41" s="31" t="s">
        <v>288</v>
      </c>
      <c r="V41" s="11"/>
      <c r="W41" s="11"/>
      <c r="X41" s="24"/>
      <c r="Y41" s="31" t="s">
        <v>288</v>
      </c>
      <c r="Z41" s="17" t="s">
        <v>288</v>
      </c>
      <c r="AA41" s="17" t="s">
        <v>288</v>
      </c>
      <c r="AB41" s="17" t="s">
        <v>288</v>
      </c>
      <c r="AC41" s="11"/>
      <c r="AD41" s="11"/>
      <c r="AE41" s="11"/>
      <c r="AF41" s="11"/>
      <c r="AG41" s="11"/>
      <c r="AH41" s="11"/>
      <c r="AI41" s="11"/>
      <c r="AJ41" s="11"/>
      <c r="AK41" s="11"/>
      <c r="AL41" s="11"/>
      <c r="AM41" s="11"/>
      <c r="AN41" s="11"/>
      <c r="AO41" s="11"/>
    </row>
    <row r="42" spans="2:41" ht="15" customHeight="1">
      <c r="B42" s="4" t="str">
        <f t="shared" si="0"/>
        <v>USNV</v>
      </c>
      <c r="C42" s="3" t="s">
        <v>68</v>
      </c>
      <c r="D42" s="9" t="s">
        <v>40</v>
      </c>
      <c r="E42" s="17" t="s">
        <v>288</v>
      </c>
      <c r="F42" s="17" t="s">
        <v>288</v>
      </c>
      <c r="G42" s="17" t="s">
        <v>288</v>
      </c>
      <c r="H42" s="17" t="s">
        <v>288</v>
      </c>
      <c r="I42" s="17" t="s">
        <v>288</v>
      </c>
      <c r="J42" s="17" t="s">
        <v>288</v>
      </c>
      <c r="K42" s="17" t="s">
        <v>288</v>
      </c>
      <c r="L42" s="17" t="s">
        <v>288</v>
      </c>
      <c r="M42" s="17" t="s">
        <v>288</v>
      </c>
      <c r="N42" s="10"/>
      <c r="O42" s="10"/>
      <c r="P42" s="10"/>
      <c r="Q42" s="10"/>
      <c r="R42" s="10"/>
      <c r="S42" s="10"/>
      <c r="T42" s="18"/>
      <c r="U42" s="31" t="s">
        <v>288</v>
      </c>
      <c r="V42" s="11"/>
      <c r="W42" s="11"/>
      <c r="X42" s="24"/>
      <c r="Y42" s="31" t="s">
        <v>288</v>
      </c>
      <c r="Z42" s="17" t="s">
        <v>288</v>
      </c>
      <c r="AA42" s="17" t="s">
        <v>288</v>
      </c>
      <c r="AB42" s="17" t="s">
        <v>288</v>
      </c>
      <c r="AC42" s="11"/>
      <c r="AD42" s="11"/>
      <c r="AE42" s="11"/>
      <c r="AF42" s="11"/>
      <c r="AG42" s="11"/>
      <c r="AH42" s="11"/>
      <c r="AI42" s="11"/>
      <c r="AJ42" s="11"/>
      <c r="AK42" s="11"/>
      <c r="AL42" s="11"/>
      <c r="AM42" s="11"/>
      <c r="AN42" s="11"/>
      <c r="AO42" s="11"/>
    </row>
    <row r="43" spans="2:41" ht="15" customHeight="1">
      <c r="B43" s="4" t="str">
        <f t="shared" si="0"/>
        <v>USNY 06390:06390</v>
      </c>
      <c r="C43" s="3" t="s">
        <v>68</v>
      </c>
      <c r="D43" s="9" t="s">
        <v>199</v>
      </c>
      <c r="E43" s="17" t="s">
        <v>288</v>
      </c>
      <c r="F43" s="17" t="s">
        <v>288</v>
      </c>
      <c r="G43" s="17" t="s">
        <v>288</v>
      </c>
      <c r="H43" s="17" t="s">
        <v>288</v>
      </c>
      <c r="I43" s="17" t="s">
        <v>288</v>
      </c>
      <c r="J43" s="17" t="s">
        <v>288</v>
      </c>
      <c r="K43" s="17" t="s">
        <v>288</v>
      </c>
      <c r="L43" s="17" t="s">
        <v>288</v>
      </c>
      <c r="M43" s="17" t="s">
        <v>288</v>
      </c>
      <c r="N43" s="10"/>
      <c r="O43" s="10"/>
      <c r="P43" s="10"/>
      <c r="Q43" s="10"/>
      <c r="R43" s="10"/>
      <c r="S43" s="10"/>
      <c r="T43" s="18"/>
      <c r="U43" s="31" t="s">
        <v>288</v>
      </c>
      <c r="V43" s="11"/>
      <c r="W43" s="11"/>
      <c r="X43" s="24"/>
      <c r="Y43" s="31" t="s">
        <v>288</v>
      </c>
      <c r="Z43" s="17" t="s">
        <v>288</v>
      </c>
      <c r="AA43" s="17" t="s">
        <v>288</v>
      </c>
      <c r="AB43" s="17" t="s">
        <v>288</v>
      </c>
      <c r="AC43" s="11"/>
      <c r="AD43" s="11"/>
      <c r="AE43" s="11"/>
      <c r="AF43" s="11"/>
      <c r="AG43" s="11"/>
      <c r="AH43" s="11"/>
      <c r="AI43" s="11"/>
      <c r="AJ43" s="11"/>
      <c r="AK43" s="11"/>
      <c r="AL43" s="11"/>
      <c r="AM43" s="11"/>
      <c r="AN43" s="11"/>
      <c r="AO43" s="11"/>
    </row>
    <row r="44" spans="2:41" ht="15" customHeight="1">
      <c r="B44" s="4" t="str">
        <f t="shared" si="0"/>
        <v>USNY 10001:14975</v>
      </c>
      <c r="C44" s="3" t="s">
        <v>68</v>
      </c>
      <c r="D44" s="9" t="s">
        <v>200</v>
      </c>
      <c r="E44" s="17" t="s">
        <v>288</v>
      </c>
      <c r="F44" s="17" t="s">
        <v>288</v>
      </c>
      <c r="G44" s="17" t="s">
        <v>288</v>
      </c>
      <c r="H44" s="17" t="s">
        <v>288</v>
      </c>
      <c r="I44" s="17" t="s">
        <v>288</v>
      </c>
      <c r="J44" s="17" t="s">
        <v>288</v>
      </c>
      <c r="K44" s="17" t="s">
        <v>288</v>
      </c>
      <c r="L44" s="17" t="s">
        <v>288</v>
      </c>
      <c r="M44" s="17" t="s">
        <v>288</v>
      </c>
      <c r="N44" s="10"/>
      <c r="O44" s="10"/>
      <c r="P44" s="10"/>
      <c r="Q44" s="10"/>
      <c r="R44" s="10"/>
      <c r="S44" s="10"/>
      <c r="T44" s="18"/>
      <c r="U44" s="31" t="s">
        <v>288</v>
      </c>
      <c r="V44" s="11"/>
      <c r="W44" s="11"/>
      <c r="X44" s="24"/>
      <c r="Y44" s="31" t="s">
        <v>288</v>
      </c>
      <c r="Z44" s="17" t="s">
        <v>288</v>
      </c>
      <c r="AA44" s="17" t="s">
        <v>288</v>
      </c>
      <c r="AB44" s="17" t="s">
        <v>288</v>
      </c>
      <c r="AC44" s="11"/>
      <c r="AD44" s="11"/>
      <c r="AE44" s="11"/>
      <c r="AF44" s="11"/>
      <c r="AG44" s="11"/>
      <c r="AH44" s="11"/>
      <c r="AI44" s="11"/>
      <c r="AJ44" s="11"/>
      <c r="AK44" s="11"/>
      <c r="AL44" s="11"/>
      <c r="AM44" s="11"/>
      <c r="AN44" s="11"/>
      <c r="AO44" s="11"/>
    </row>
    <row r="45" spans="2:41" ht="15" customHeight="1">
      <c r="B45" s="4" t="str">
        <f t="shared" si="0"/>
        <v>USOH</v>
      </c>
      <c r="C45" s="3" t="s">
        <v>68</v>
      </c>
      <c r="D45" s="9" t="s">
        <v>42</v>
      </c>
      <c r="E45" s="17" t="s">
        <v>288</v>
      </c>
      <c r="F45" s="17" t="s">
        <v>288</v>
      </c>
      <c r="G45" s="17" t="s">
        <v>288</v>
      </c>
      <c r="H45" s="17" t="s">
        <v>288</v>
      </c>
      <c r="I45" s="17" t="s">
        <v>288</v>
      </c>
      <c r="J45" s="17" t="s">
        <v>288</v>
      </c>
      <c r="K45" s="17" t="s">
        <v>288</v>
      </c>
      <c r="L45" s="17" t="s">
        <v>288</v>
      </c>
      <c r="M45" s="17" t="s">
        <v>288</v>
      </c>
      <c r="N45" s="10"/>
      <c r="O45" s="10"/>
      <c r="P45" s="10"/>
      <c r="Q45" s="10"/>
      <c r="R45" s="10"/>
      <c r="S45" s="10"/>
      <c r="T45" s="18"/>
      <c r="U45" s="31" t="s">
        <v>288</v>
      </c>
      <c r="V45" s="11"/>
      <c r="W45" s="11"/>
      <c r="X45" s="24"/>
      <c r="Y45" s="31" t="s">
        <v>288</v>
      </c>
      <c r="Z45" s="17" t="s">
        <v>288</v>
      </c>
      <c r="AA45" s="17" t="s">
        <v>288</v>
      </c>
      <c r="AB45" s="17" t="s">
        <v>288</v>
      </c>
      <c r="AC45" s="11"/>
      <c r="AD45" s="11"/>
      <c r="AE45" s="11"/>
      <c r="AF45" s="11"/>
      <c r="AG45" s="11"/>
      <c r="AH45" s="11"/>
      <c r="AI45" s="11"/>
      <c r="AJ45" s="11"/>
      <c r="AK45" s="11"/>
      <c r="AL45" s="11"/>
      <c r="AM45" s="11"/>
      <c r="AN45" s="11"/>
      <c r="AO45" s="11"/>
    </row>
    <row r="46" spans="2:41" ht="15" customHeight="1">
      <c r="B46" s="4" t="str">
        <f t="shared" si="0"/>
        <v>USOK</v>
      </c>
      <c r="C46" s="3" t="s">
        <v>68</v>
      </c>
      <c r="D46" s="9" t="s">
        <v>44</v>
      </c>
      <c r="E46" s="17" t="s">
        <v>288</v>
      </c>
      <c r="F46" s="17" t="s">
        <v>288</v>
      </c>
      <c r="G46" s="17" t="s">
        <v>288</v>
      </c>
      <c r="H46" s="17" t="s">
        <v>288</v>
      </c>
      <c r="I46" s="17" t="s">
        <v>288</v>
      </c>
      <c r="J46" s="17" t="s">
        <v>288</v>
      </c>
      <c r="K46" s="17" t="s">
        <v>288</v>
      </c>
      <c r="L46" s="17" t="s">
        <v>288</v>
      </c>
      <c r="M46" s="17" t="s">
        <v>288</v>
      </c>
      <c r="N46" s="10"/>
      <c r="O46" s="10"/>
      <c r="P46" s="10"/>
      <c r="Q46" s="10"/>
      <c r="R46" s="10"/>
      <c r="S46" s="10"/>
      <c r="T46" s="18"/>
      <c r="U46" s="31" t="s">
        <v>288</v>
      </c>
      <c r="V46" s="11"/>
      <c r="W46" s="11"/>
      <c r="X46" s="24"/>
      <c r="Y46" s="31" t="s">
        <v>288</v>
      </c>
      <c r="Z46" s="17" t="s">
        <v>288</v>
      </c>
      <c r="AA46" s="17" t="s">
        <v>288</v>
      </c>
      <c r="AB46" s="17" t="s">
        <v>288</v>
      </c>
      <c r="AC46" s="11"/>
      <c r="AD46" s="11"/>
      <c r="AE46" s="11"/>
      <c r="AF46" s="11"/>
      <c r="AG46" s="11"/>
      <c r="AH46" s="11"/>
      <c r="AI46" s="11"/>
      <c r="AJ46" s="11"/>
      <c r="AK46" s="11"/>
      <c r="AL46" s="11"/>
      <c r="AM46" s="11"/>
      <c r="AN46" s="11"/>
      <c r="AO46" s="11"/>
    </row>
    <row r="47" spans="2:41" ht="15" customHeight="1">
      <c r="B47" s="4" t="str">
        <f t="shared" si="0"/>
        <v>USOR</v>
      </c>
      <c r="C47" s="3" t="s">
        <v>68</v>
      </c>
      <c r="D47" s="9" t="s">
        <v>45</v>
      </c>
      <c r="E47" s="17" t="s">
        <v>288</v>
      </c>
      <c r="F47" s="17" t="s">
        <v>288</v>
      </c>
      <c r="G47" s="17" t="s">
        <v>288</v>
      </c>
      <c r="H47" s="17" t="s">
        <v>288</v>
      </c>
      <c r="I47" s="17" t="s">
        <v>288</v>
      </c>
      <c r="J47" s="17" t="s">
        <v>288</v>
      </c>
      <c r="K47" s="17" t="s">
        <v>288</v>
      </c>
      <c r="L47" s="17" t="s">
        <v>288</v>
      </c>
      <c r="M47" s="17" t="s">
        <v>288</v>
      </c>
      <c r="N47" s="10"/>
      <c r="O47" s="10"/>
      <c r="P47" s="10"/>
      <c r="Q47" s="10"/>
      <c r="R47" s="10"/>
      <c r="S47" s="10"/>
      <c r="T47" s="18"/>
      <c r="U47" s="31" t="s">
        <v>288</v>
      </c>
      <c r="V47" s="11"/>
      <c r="W47" s="11"/>
      <c r="X47" s="24"/>
      <c r="Y47" s="31" t="s">
        <v>288</v>
      </c>
      <c r="Z47" s="17" t="s">
        <v>288</v>
      </c>
      <c r="AA47" s="17" t="s">
        <v>288</v>
      </c>
      <c r="AB47" s="17" t="s">
        <v>288</v>
      </c>
      <c r="AC47" s="11"/>
      <c r="AD47" s="11"/>
      <c r="AE47" s="11"/>
      <c r="AF47" s="11"/>
      <c r="AG47" s="11"/>
      <c r="AH47" s="11"/>
      <c r="AI47" s="11"/>
      <c r="AJ47" s="11"/>
      <c r="AK47" s="11"/>
      <c r="AL47" s="11"/>
      <c r="AM47" s="11"/>
      <c r="AN47" s="11"/>
      <c r="AO47" s="11"/>
    </row>
    <row r="48" spans="2:41" ht="15" customHeight="1">
      <c r="B48" s="4" t="str">
        <f t="shared" si="0"/>
        <v>USPA</v>
      </c>
      <c r="C48" s="3" t="s">
        <v>68</v>
      </c>
      <c r="D48" s="9" t="s">
        <v>46</v>
      </c>
      <c r="E48" s="17" t="s">
        <v>288</v>
      </c>
      <c r="F48" s="17" t="s">
        <v>288</v>
      </c>
      <c r="G48" s="17" t="s">
        <v>288</v>
      </c>
      <c r="H48" s="17" t="s">
        <v>288</v>
      </c>
      <c r="I48" s="17" t="s">
        <v>288</v>
      </c>
      <c r="J48" s="17" t="s">
        <v>288</v>
      </c>
      <c r="K48" s="17" t="s">
        <v>288</v>
      </c>
      <c r="L48" s="17" t="s">
        <v>288</v>
      </c>
      <c r="M48" s="17" t="s">
        <v>288</v>
      </c>
      <c r="N48" s="10"/>
      <c r="O48" s="10"/>
      <c r="P48" s="10"/>
      <c r="Q48" s="10"/>
      <c r="R48" s="10"/>
      <c r="S48" s="10"/>
      <c r="T48" s="18"/>
      <c r="U48" s="31" t="s">
        <v>288</v>
      </c>
      <c r="V48" s="11"/>
      <c r="W48" s="11"/>
      <c r="X48" s="24"/>
      <c r="Y48" s="31" t="s">
        <v>288</v>
      </c>
      <c r="Z48" s="17" t="s">
        <v>288</v>
      </c>
      <c r="AA48" s="17" t="s">
        <v>288</v>
      </c>
      <c r="AB48" s="17" t="s">
        <v>288</v>
      </c>
      <c r="AC48" s="11"/>
      <c r="AD48" s="11"/>
      <c r="AE48" s="11"/>
      <c r="AF48" s="11"/>
      <c r="AG48" s="11"/>
      <c r="AH48" s="11"/>
      <c r="AI48" s="11"/>
      <c r="AJ48" s="11"/>
      <c r="AK48" s="11"/>
      <c r="AL48" s="11"/>
      <c r="AM48" s="11"/>
      <c r="AN48" s="11"/>
      <c r="AO48" s="11"/>
    </row>
    <row r="49" spans="2:41" ht="15" customHeight="1">
      <c r="B49" s="4" t="str">
        <f t="shared" si="0"/>
        <v>USRI</v>
      </c>
      <c r="C49" s="3" t="s">
        <v>68</v>
      </c>
      <c r="D49" s="9" t="s">
        <v>47</v>
      </c>
      <c r="E49" s="17" t="s">
        <v>288</v>
      </c>
      <c r="F49" s="17" t="s">
        <v>288</v>
      </c>
      <c r="G49" s="17" t="s">
        <v>288</v>
      </c>
      <c r="H49" s="17" t="s">
        <v>288</v>
      </c>
      <c r="I49" s="17" t="s">
        <v>288</v>
      </c>
      <c r="J49" s="17" t="s">
        <v>288</v>
      </c>
      <c r="K49" s="17" t="s">
        <v>288</v>
      </c>
      <c r="L49" s="17" t="s">
        <v>288</v>
      </c>
      <c r="M49" s="17" t="s">
        <v>288</v>
      </c>
      <c r="N49" s="10"/>
      <c r="O49" s="10"/>
      <c r="P49" s="10"/>
      <c r="Q49" s="10"/>
      <c r="R49" s="10"/>
      <c r="S49" s="10"/>
      <c r="T49" s="18"/>
      <c r="U49" s="31" t="s">
        <v>288</v>
      </c>
      <c r="V49" s="11"/>
      <c r="W49" s="11"/>
      <c r="X49" s="24"/>
      <c r="Y49" s="31" t="s">
        <v>288</v>
      </c>
      <c r="Z49" s="17" t="s">
        <v>288</v>
      </c>
      <c r="AA49" s="17" t="s">
        <v>288</v>
      </c>
      <c r="AB49" s="17" t="s">
        <v>288</v>
      </c>
      <c r="AC49" s="11"/>
      <c r="AD49" s="11"/>
      <c r="AE49" s="11"/>
      <c r="AF49" s="11"/>
      <c r="AG49" s="11"/>
      <c r="AH49" s="11"/>
      <c r="AI49" s="11"/>
      <c r="AJ49" s="11"/>
      <c r="AK49" s="11"/>
      <c r="AL49" s="11"/>
      <c r="AM49" s="11"/>
      <c r="AN49" s="11"/>
      <c r="AO49" s="11"/>
    </row>
    <row r="50" spans="2:41" ht="15" customHeight="1">
      <c r="B50" s="4" t="str">
        <f t="shared" si="0"/>
        <v>USSC</v>
      </c>
      <c r="C50" s="3" t="s">
        <v>68</v>
      </c>
      <c r="D50" s="9" t="s">
        <v>48</v>
      </c>
      <c r="E50" s="17" t="s">
        <v>288</v>
      </c>
      <c r="F50" s="17" t="s">
        <v>288</v>
      </c>
      <c r="G50" s="17" t="s">
        <v>288</v>
      </c>
      <c r="H50" s="17" t="s">
        <v>288</v>
      </c>
      <c r="I50" s="17" t="s">
        <v>288</v>
      </c>
      <c r="J50" s="17" t="s">
        <v>288</v>
      </c>
      <c r="K50" s="17" t="s">
        <v>288</v>
      </c>
      <c r="L50" s="17" t="s">
        <v>288</v>
      </c>
      <c r="M50" s="17" t="s">
        <v>288</v>
      </c>
      <c r="N50" s="10"/>
      <c r="O50" s="10"/>
      <c r="P50" s="10"/>
      <c r="Q50" s="10"/>
      <c r="R50" s="10"/>
      <c r="S50" s="10"/>
      <c r="T50" s="18"/>
      <c r="U50" s="31" t="s">
        <v>288</v>
      </c>
      <c r="V50" s="11"/>
      <c r="W50" s="11"/>
      <c r="X50" s="24"/>
      <c r="Y50" s="31" t="s">
        <v>288</v>
      </c>
      <c r="Z50" s="17" t="s">
        <v>288</v>
      </c>
      <c r="AA50" s="17" t="s">
        <v>288</v>
      </c>
      <c r="AB50" s="17" t="s">
        <v>288</v>
      </c>
      <c r="AC50" s="11"/>
      <c r="AD50" s="11"/>
      <c r="AE50" s="11"/>
      <c r="AF50" s="11"/>
      <c r="AG50" s="11"/>
      <c r="AH50" s="11"/>
      <c r="AI50" s="11"/>
      <c r="AJ50" s="11"/>
      <c r="AK50" s="11"/>
      <c r="AL50" s="11"/>
      <c r="AM50" s="11"/>
      <c r="AN50" s="11"/>
      <c r="AO50" s="11"/>
    </row>
    <row r="51" spans="2:41" ht="15" customHeight="1">
      <c r="B51" s="4" t="str">
        <f t="shared" si="0"/>
        <v>USSD</v>
      </c>
      <c r="C51" s="3" t="s">
        <v>68</v>
      </c>
      <c r="D51" s="9" t="s">
        <v>49</v>
      </c>
      <c r="E51" s="17" t="s">
        <v>288</v>
      </c>
      <c r="F51" s="17" t="s">
        <v>288</v>
      </c>
      <c r="G51" s="17" t="s">
        <v>288</v>
      </c>
      <c r="H51" s="17" t="s">
        <v>288</v>
      </c>
      <c r="I51" s="17" t="s">
        <v>288</v>
      </c>
      <c r="J51" s="17" t="s">
        <v>288</v>
      </c>
      <c r="K51" s="17" t="s">
        <v>288</v>
      </c>
      <c r="L51" s="17" t="s">
        <v>288</v>
      </c>
      <c r="M51" s="17" t="s">
        <v>288</v>
      </c>
      <c r="N51" s="10"/>
      <c r="O51" s="10"/>
      <c r="P51" s="10"/>
      <c r="Q51" s="10"/>
      <c r="R51" s="10"/>
      <c r="S51" s="10"/>
      <c r="T51" s="18"/>
      <c r="U51" s="31" t="s">
        <v>288</v>
      </c>
      <c r="V51" s="11"/>
      <c r="W51" s="11"/>
      <c r="X51" s="24"/>
      <c r="Y51" s="31" t="s">
        <v>288</v>
      </c>
      <c r="Z51" s="17" t="s">
        <v>288</v>
      </c>
      <c r="AA51" s="17" t="s">
        <v>288</v>
      </c>
      <c r="AB51" s="17" t="s">
        <v>288</v>
      </c>
      <c r="AC51" s="11"/>
      <c r="AD51" s="11"/>
      <c r="AE51" s="11"/>
      <c r="AF51" s="11"/>
      <c r="AG51" s="11"/>
      <c r="AH51" s="11"/>
      <c r="AI51" s="11"/>
      <c r="AJ51" s="11"/>
      <c r="AK51" s="11"/>
      <c r="AL51" s="11"/>
      <c r="AM51" s="11"/>
      <c r="AN51" s="11"/>
      <c r="AO51" s="11"/>
    </row>
    <row r="52" spans="2:41" ht="15" customHeight="1">
      <c r="B52" s="4" t="str">
        <f t="shared" si="0"/>
        <v>USTN</v>
      </c>
      <c r="C52" s="3" t="s">
        <v>68</v>
      </c>
      <c r="D52" s="9" t="s">
        <v>4</v>
      </c>
      <c r="E52" s="17" t="s">
        <v>288</v>
      </c>
      <c r="F52" s="17" t="s">
        <v>288</v>
      </c>
      <c r="G52" s="17" t="s">
        <v>288</v>
      </c>
      <c r="H52" s="17" t="s">
        <v>288</v>
      </c>
      <c r="I52" s="17" t="s">
        <v>288</v>
      </c>
      <c r="J52" s="17" t="s">
        <v>288</v>
      </c>
      <c r="K52" s="17" t="s">
        <v>288</v>
      </c>
      <c r="L52" s="17" t="s">
        <v>288</v>
      </c>
      <c r="M52" s="17" t="s">
        <v>288</v>
      </c>
      <c r="N52" s="10"/>
      <c r="O52" s="10"/>
      <c r="P52" s="10"/>
      <c r="Q52" s="10"/>
      <c r="R52" s="10"/>
      <c r="S52" s="10"/>
      <c r="T52" s="18"/>
      <c r="U52" s="31" t="s">
        <v>288</v>
      </c>
      <c r="V52" s="11"/>
      <c r="W52" s="11"/>
      <c r="X52" s="24"/>
      <c r="Y52" s="31" t="s">
        <v>288</v>
      </c>
      <c r="Z52" s="17" t="s">
        <v>288</v>
      </c>
      <c r="AA52" s="17" t="s">
        <v>288</v>
      </c>
      <c r="AB52" s="17" t="s">
        <v>288</v>
      </c>
      <c r="AC52" s="11"/>
      <c r="AD52" s="11"/>
      <c r="AE52" s="11"/>
      <c r="AF52" s="11"/>
      <c r="AG52" s="11"/>
      <c r="AH52" s="11"/>
      <c r="AI52" s="11"/>
      <c r="AJ52" s="11"/>
      <c r="AK52" s="11"/>
      <c r="AL52" s="11"/>
      <c r="AM52" s="11"/>
      <c r="AN52" s="11"/>
      <c r="AO52" s="11"/>
    </row>
    <row r="53" spans="2:41" ht="15" customHeight="1">
      <c r="B53" s="4" t="str">
        <f t="shared" si="0"/>
        <v>USTX 75001:75501</v>
      </c>
      <c r="C53" s="3" t="s">
        <v>68</v>
      </c>
      <c r="D53" s="9" t="s">
        <v>201</v>
      </c>
      <c r="E53" s="17" t="s">
        <v>288</v>
      </c>
      <c r="F53" s="17" t="s">
        <v>288</v>
      </c>
      <c r="G53" s="17" t="s">
        <v>288</v>
      </c>
      <c r="H53" s="17" t="s">
        <v>288</v>
      </c>
      <c r="I53" s="17" t="s">
        <v>288</v>
      </c>
      <c r="J53" s="17" t="s">
        <v>288</v>
      </c>
      <c r="K53" s="17" t="s">
        <v>288</v>
      </c>
      <c r="L53" s="17" t="s">
        <v>288</v>
      </c>
      <c r="M53" s="17" t="s">
        <v>288</v>
      </c>
      <c r="N53" s="10"/>
      <c r="O53" s="10"/>
      <c r="P53" s="10"/>
      <c r="Q53" s="10"/>
      <c r="R53" s="10"/>
      <c r="S53" s="10"/>
      <c r="T53" s="18"/>
      <c r="U53" s="31" t="s">
        <v>288</v>
      </c>
      <c r="V53" s="11"/>
      <c r="W53" s="11"/>
      <c r="X53" s="24"/>
      <c r="Y53" s="31" t="s">
        <v>288</v>
      </c>
      <c r="Z53" s="17" t="s">
        <v>288</v>
      </c>
      <c r="AA53" s="17" t="s">
        <v>288</v>
      </c>
      <c r="AB53" s="17" t="s">
        <v>288</v>
      </c>
      <c r="AC53" s="11"/>
      <c r="AD53" s="11"/>
      <c r="AE53" s="11"/>
      <c r="AF53" s="11"/>
      <c r="AG53" s="11"/>
      <c r="AH53" s="11"/>
      <c r="AI53" s="11"/>
      <c r="AJ53" s="11"/>
      <c r="AK53" s="11"/>
      <c r="AL53" s="11"/>
      <c r="AM53" s="11"/>
      <c r="AN53" s="11"/>
      <c r="AO53" s="11"/>
    </row>
    <row r="54" spans="2:41" ht="15" customHeight="1">
      <c r="B54" s="4" t="str">
        <f t="shared" si="0"/>
        <v>USTX 75503:79999</v>
      </c>
      <c r="C54" s="3" t="s">
        <v>68</v>
      </c>
      <c r="D54" s="9" t="s">
        <v>202</v>
      </c>
      <c r="E54" s="17" t="s">
        <v>288</v>
      </c>
      <c r="F54" s="17" t="s">
        <v>288</v>
      </c>
      <c r="G54" s="17" t="s">
        <v>288</v>
      </c>
      <c r="H54" s="17" t="s">
        <v>288</v>
      </c>
      <c r="I54" s="17" t="s">
        <v>288</v>
      </c>
      <c r="J54" s="17" t="s">
        <v>288</v>
      </c>
      <c r="K54" s="17" t="s">
        <v>288</v>
      </c>
      <c r="L54" s="17" t="s">
        <v>288</v>
      </c>
      <c r="M54" s="17" t="s">
        <v>288</v>
      </c>
      <c r="N54" s="10"/>
      <c r="O54" s="10"/>
      <c r="P54" s="10"/>
      <c r="Q54" s="10"/>
      <c r="R54" s="10"/>
      <c r="S54" s="10"/>
      <c r="T54" s="18"/>
      <c r="U54" s="31" t="s">
        <v>288</v>
      </c>
      <c r="V54" s="11"/>
      <c r="W54" s="11"/>
      <c r="X54" s="24"/>
      <c r="Y54" s="31" t="s">
        <v>288</v>
      </c>
      <c r="Z54" s="17" t="s">
        <v>288</v>
      </c>
      <c r="AA54" s="17" t="s">
        <v>288</v>
      </c>
      <c r="AB54" s="17" t="s">
        <v>288</v>
      </c>
      <c r="AC54" s="11"/>
      <c r="AD54" s="11"/>
      <c r="AE54" s="11"/>
      <c r="AF54" s="11"/>
      <c r="AG54" s="11"/>
      <c r="AH54" s="11"/>
      <c r="AI54" s="11"/>
      <c r="AJ54" s="11"/>
      <c r="AK54" s="11"/>
      <c r="AL54" s="11"/>
      <c r="AM54" s="11"/>
      <c r="AN54" s="11"/>
      <c r="AO54" s="11"/>
    </row>
    <row r="55" spans="2:41" ht="15" customHeight="1">
      <c r="B55" s="4" t="str">
        <f t="shared" si="0"/>
        <v>USTX 88510:88589</v>
      </c>
      <c r="C55" s="3" t="s">
        <v>68</v>
      </c>
      <c r="D55" s="9" t="s">
        <v>203</v>
      </c>
      <c r="E55" s="17" t="s">
        <v>288</v>
      </c>
      <c r="F55" s="17" t="s">
        <v>288</v>
      </c>
      <c r="G55" s="17" t="s">
        <v>288</v>
      </c>
      <c r="H55" s="17" t="s">
        <v>288</v>
      </c>
      <c r="I55" s="17" t="s">
        <v>288</v>
      </c>
      <c r="J55" s="17" t="s">
        <v>288</v>
      </c>
      <c r="K55" s="17" t="s">
        <v>288</v>
      </c>
      <c r="L55" s="17" t="s">
        <v>288</v>
      </c>
      <c r="M55" s="17" t="s">
        <v>288</v>
      </c>
      <c r="N55" s="10"/>
      <c r="O55" s="10"/>
      <c r="P55" s="10"/>
      <c r="Q55" s="10"/>
      <c r="R55" s="10"/>
      <c r="S55" s="10"/>
      <c r="T55" s="18"/>
      <c r="U55" s="31" t="s">
        <v>288</v>
      </c>
      <c r="V55" s="11"/>
      <c r="W55" s="11"/>
      <c r="X55" s="24"/>
      <c r="Y55" s="31" t="s">
        <v>288</v>
      </c>
      <c r="Z55" s="17" t="s">
        <v>288</v>
      </c>
      <c r="AA55" s="17" t="s">
        <v>288</v>
      </c>
      <c r="AB55" s="17" t="s">
        <v>288</v>
      </c>
      <c r="AC55" s="11"/>
      <c r="AD55" s="11"/>
      <c r="AE55" s="11"/>
      <c r="AF55" s="11"/>
      <c r="AG55" s="11"/>
      <c r="AH55" s="11"/>
      <c r="AI55" s="11"/>
      <c r="AJ55" s="11"/>
      <c r="AK55" s="11"/>
      <c r="AL55" s="11"/>
      <c r="AM55" s="11"/>
      <c r="AN55" s="11"/>
      <c r="AO55" s="11"/>
    </row>
    <row r="56" spans="2:41" ht="15" customHeight="1">
      <c r="B56" s="4" t="str">
        <f t="shared" si="0"/>
        <v>USUT</v>
      </c>
      <c r="C56" s="3" t="s">
        <v>68</v>
      </c>
      <c r="D56" s="9" t="s">
        <v>50</v>
      </c>
      <c r="E56" s="17" t="s">
        <v>288</v>
      </c>
      <c r="F56" s="17" t="s">
        <v>288</v>
      </c>
      <c r="G56" s="17" t="s">
        <v>288</v>
      </c>
      <c r="H56" s="17" t="s">
        <v>288</v>
      </c>
      <c r="I56" s="17" t="s">
        <v>288</v>
      </c>
      <c r="J56" s="17" t="s">
        <v>288</v>
      </c>
      <c r="K56" s="17" t="s">
        <v>288</v>
      </c>
      <c r="L56" s="17" t="s">
        <v>288</v>
      </c>
      <c r="M56" s="17" t="s">
        <v>288</v>
      </c>
      <c r="N56" s="10"/>
      <c r="O56" s="10"/>
      <c r="P56" s="10"/>
      <c r="Q56" s="10"/>
      <c r="R56" s="10"/>
      <c r="S56" s="10"/>
      <c r="T56" s="18"/>
      <c r="U56" s="31" t="s">
        <v>288</v>
      </c>
      <c r="V56" s="11"/>
      <c r="W56" s="11"/>
      <c r="X56" s="24"/>
      <c r="Y56" s="31" t="s">
        <v>288</v>
      </c>
      <c r="Z56" s="17" t="s">
        <v>288</v>
      </c>
      <c r="AA56" s="17" t="s">
        <v>288</v>
      </c>
      <c r="AB56" s="17" t="s">
        <v>288</v>
      </c>
      <c r="AC56" s="11"/>
      <c r="AD56" s="11"/>
      <c r="AE56" s="11"/>
      <c r="AF56" s="11"/>
      <c r="AG56" s="11"/>
      <c r="AH56" s="11"/>
      <c r="AI56" s="11"/>
      <c r="AJ56" s="11"/>
      <c r="AK56" s="11"/>
      <c r="AL56" s="11"/>
      <c r="AM56" s="11"/>
      <c r="AN56" s="11"/>
      <c r="AO56" s="11"/>
    </row>
    <row r="57" spans="2:41" ht="15" customHeight="1">
      <c r="B57" s="4" t="str">
        <f t="shared" si="0"/>
        <v>USVA 20040:20167</v>
      </c>
      <c r="C57" s="3" t="s">
        <v>68</v>
      </c>
      <c r="D57" s="9" t="s">
        <v>204</v>
      </c>
      <c r="E57" s="17" t="s">
        <v>288</v>
      </c>
      <c r="F57" s="17" t="s">
        <v>288</v>
      </c>
      <c r="G57" s="17" t="s">
        <v>288</v>
      </c>
      <c r="H57" s="17" t="s">
        <v>288</v>
      </c>
      <c r="I57" s="17" t="s">
        <v>288</v>
      </c>
      <c r="J57" s="17" t="s">
        <v>288</v>
      </c>
      <c r="K57" s="17" t="s">
        <v>288</v>
      </c>
      <c r="L57" s="17" t="s">
        <v>288</v>
      </c>
      <c r="M57" s="17" t="s">
        <v>288</v>
      </c>
      <c r="N57" s="10"/>
      <c r="O57" s="10"/>
      <c r="P57" s="10"/>
      <c r="Q57" s="10"/>
      <c r="R57" s="10"/>
      <c r="S57" s="10"/>
      <c r="T57" s="18"/>
      <c r="U57" s="31" t="s">
        <v>288</v>
      </c>
      <c r="V57" s="11"/>
      <c r="W57" s="11"/>
      <c r="X57" s="24"/>
      <c r="Y57" s="31" t="s">
        <v>288</v>
      </c>
      <c r="Z57" s="17" t="s">
        <v>288</v>
      </c>
      <c r="AA57" s="17" t="s">
        <v>288</v>
      </c>
      <c r="AB57" s="17" t="s">
        <v>288</v>
      </c>
      <c r="AC57" s="11"/>
      <c r="AD57" s="11"/>
      <c r="AE57" s="11"/>
      <c r="AF57" s="11"/>
      <c r="AG57" s="11"/>
      <c r="AH57" s="11"/>
      <c r="AI57" s="11"/>
      <c r="AJ57" s="11"/>
      <c r="AK57" s="11"/>
      <c r="AL57" s="11"/>
      <c r="AM57" s="11"/>
      <c r="AN57" s="11"/>
      <c r="AO57" s="11"/>
    </row>
    <row r="58" spans="2:41" ht="15" customHeight="1">
      <c r="B58" s="4" t="str">
        <f t="shared" si="0"/>
        <v>USVA 22001:24658</v>
      </c>
      <c r="C58" s="3" t="s">
        <v>68</v>
      </c>
      <c r="D58" s="9" t="s">
        <v>205</v>
      </c>
      <c r="E58" s="17" t="s">
        <v>288</v>
      </c>
      <c r="F58" s="17" t="s">
        <v>288</v>
      </c>
      <c r="G58" s="17" t="s">
        <v>288</v>
      </c>
      <c r="H58" s="17" t="s">
        <v>288</v>
      </c>
      <c r="I58" s="17" t="s">
        <v>288</v>
      </c>
      <c r="J58" s="17" t="s">
        <v>288</v>
      </c>
      <c r="K58" s="17" t="s">
        <v>288</v>
      </c>
      <c r="L58" s="17" t="s">
        <v>288</v>
      </c>
      <c r="M58" s="17" t="s">
        <v>288</v>
      </c>
      <c r="N58" s="10"/>
      <c r="O58" s="10"/>
      <c r="P58" s="10"/>
      <c r="Q58" s="10"/>
      <c r="R58" s="10"/>
      <c r="S58" s="10"/>
      <c r="T58" s="18"/>
      <c r="U58" s="31" t="s">
        <v>288</v>
      </c>
      <c r="V58" s="11"/>
      <c r="W58" s="11"/>
      <c r="X58" s="24"/>
      <c r="Y58" s="31" t="s">
        <v>288</v>
      </c>
      <c r="Z58" s="17" t="s">
        <v>288</v>
      </c>
      <c r="AA58" s="17" t="s">
        <v>288</v>
      </c>
      <c r="AB58" s="17" t="s">
        <v>288</v>
      </c>
      <c r="AC58" s="11"/>
      <c r="AD58" s="11"/>
      <c r="AE58" s="11"/>
      <c r="AF58" s="11"/>
      <c r="AG58" s="11"/>
      <c r="AH58" s="11"/>
      <c r="AI58" s="11"/>
      <c r="AJ58" s="11"/>
      <c r="AK58" s="11"/>
      <c r="AL58" s="11"/>
      <c r="AM58" s="11"/>
      <c r="AN58" s="11"/>
      <c r="AO58" s="11"/>
    </row>
    <row r="59" spans="2:41" ht="15" customHeight="1">
      <c r="B59" s="4" t="str">
        <f t="shared" si="0"/>
        <v>USVT 05001:05495</v>
      </c>
      <c r="C59" s="3" t="s">
        <v>68</v>
      </c>
      <c r="D59" s="9" t="s">
        <v>206</v>
      </c>
      <c r="E59" s="17" t="s">
        <v>288</v>
      </c>
      <c r="F59" s="17" t="s">
        <v>288</v>
      </c>
      <c r="G59" s="17" t="s">
        <v>288</v>
      </c>
      <c r="H59" s="17" t="s">
        <v>288</v>
      </c>
      <c r="I59" s="17" t="s">
        <v>288</v>
      </c>
      <c r="J59" s="17" t="s">
        <v>288</v>
      </c>
      <c r="K59" s="17" t="s">
        <v>288</v>
      </c>
      <c r="L59" s="17" t="s">
        <v>288</v>
      </c>
      <c r="M59" s="17" t="s">
        <v>288</v>
      </c>
      <c r="N59" s="10"/>
      <c r="O59" s="10"/>
      <c r="P59" s="10"/>
      <c r="Q59" s="10"/>
      <c r="R59" s="10"/>
      <c r="S59" s="10"/>
      <c r="T59" s="18"/>
      <c r="U59" s="31" t="s">
        <v>288</v>
      </c>
      <c r="V59" s="11"/>
      <c r="W59" s="11"/>
      <c r="X59" s="24"/>
      <c r="Y59" s="31" t="s">
        <v>288</v>
      </c>
      <c r="Z59" s="17" t="s">
        <v>288</v>
      </c>
      <c r="AA59" s="17" t="s">
        <v>288</v>
      </c>
      <c r="AB59" s="17" t="s">
        <v>288</v>
      </c>
      <c r="AC59" s="11"/>
      <c r="AD59" s="11"/>
      <c r="AE59" s="11"/>
      <c r="AF59" s="11"/>
      <c r="AG59" s="11"/>
      <c r="AH59" s="11"/>
      <c r="AI59" s="11"/>
      <c r="AJ59" s="11"/>
      <c r="AK59" s="11"/>
      <c r="AL59" s="11"/>
      <c r="AM59" s="11"/>
      <c r="AN59" s="11"/>
      <c r="AO59" s="11"/>
    </row>
    <row r="60" spans="2:41" ht="15" customHeight="1">
      <c r="B60" s="4" t="str">
        <f t="shared" si="0"/>
        <v>USVT 05601:05907</v>
      </c>
      <c r="C60" s="3" t="s">
        <v>68</v>
      </c>
      <c r="D60" s="9" t="s">
        <v>207</v>
      </c>
      <c r="E60" s="17" t="s">
        <v>288</v>
      </c>
      <c r="F60" s="17" t="s">
        <v>288</v>
      </c>
      <c r="G60" s="17" t="s">
        <v>288</v>
      </c>
      <c r="H60" s="17" t="s">
        <v>288</v>
      </c>
      <c r="I60" s="17" t="s">
        <v>288</v>
      </c>
      <c r="J60" s="17" t="s">
        <v>288</v>
      </c>
      <c r="K60" s="17" t="s">
        <v>288</v>
      </c>
      <c r="L60" s="17" t="s">
        <v>288</v>
      </c>
      <c r="M60" s="17" t="s">
        <v>288</v>
      </c>
      <c r="N60" s="10"/>
      <c r="O60" s="10"/>
      <c r="P60" s="10"/>
      <c r="Q60" s="10"/>
      <c r="R60" s="10"/>
      <c r="S60" s="10"/>
      <c r="T60" s="18"/>
      <c r="U60" s="31" t="s">
        <v>288</v>
      </c>
      <c r="V60" s="11"/>
      <c r="W60" s="11"/>
      <c r="X60" s="24"/>
      <c r="Y60" s="31" t="s">
        <v>288</v>
      </c>
      <c r="Z60" s="17" t="s">
        <v>288</v>
      </c>
      <c r="AA60" s="17" t="s">
        <v>288</v>
      </c>
      <c r="AB60" s="17" t="s">
        <v>288</v>
      </c>
      <c r="AC60" s="11"/>
      <c r="AD60" s="11"/>
      <c r="AE60" s="11"/>
      <c r="AF60" s="11"/>
      <c r="AG60" s="11"/>
      <c r="AH60" s="11"/>
      <c r="AI60" s="11"/>
      <c r="AJ60" s="11"/>
      <c r="AK60" s="11"/>
      <c r="AL60" s="11"/>
      <c r="AM60" s="11"/>
      <c r="AN60" s="11"/>
      <c r="AO60" s="11"/>
    </row>
    <row r="61" spans="2:41" ht="15" customHeight="1">
      <c r="B61" s="4" t="str">
        <f t="shared" si="0"/>
        <v>USWA</v>
      </c>
      <c r="C61" s="3" t="s">
        <v>68</v>
      </c>
      <c r="D61" s="9" t="s">
        <v>53</v>
      </c>
      <c r="E61" s="17" t="s">
        <v>288</v>
      </c>
      <c r="F61" s="17" t="s">
        <v>288</v>
      </c>
      <c r="G61" s="17" t="s">
        <v>288</v>
      </c>
      <c r="H61" s="17" t="s">
        <v>288</v>
      </c>
      <c r="I61" s="17" t="s">
        <v>288</v>
      </c>
      <c r="J61" s="17" t="s">
        <v>288</v>
      </c>
      <c r="K61" s="17" t="s">
        <v>288</v>
      </c>
      <c r="L61" s="17" t="s">
        <v>288</v>
      </c>
      <c r="M61" s="17" t="s">
        <v>288</v>
      </c>
      <c r="N61" s="10"/>
      <c r="O61" s="10"/>
      <c r="P61" s="10"/>
      <c r="Q61" s="10"/>
      <c r="R61" s="10"/>
      <c r="S61" s="10"/>
      <c r="T61" s="18"/>
      <c r="U61" s="31" t="s">
        <v>288</v>
      </c>
      <c r="V61" s="11"/>
      <c r="W61" s="11"/>
      <c r="X61" s="24"/>
      <c r="Y61" s="31" t="s">
        <v>288</v>
      </c>
      <c r="Z61" s="17" t="s">
        <v>288</v>
      </c>
      <c r="AA61" s="17" t="s">
        <v>288</v>
      </c>
      <c r="AB61" s="17" t="s">
        <v>288</v>
      </c>
      <c r="AC61" s="11"/>
      <c r="AD61" s="11"/>
      <c r="AE61" s="11"/>
      <c r="AF61" s="11"/>
      <c r="AG61" s="11"/>
      <c r="AH61" s="11"/>
      <c r="AI61" s="11"/>
      <c r="AJ61" s="11"/>
      <c r="AK61" s="11"/>
      <c r="AL61" s="11"/>
      <c r="AM61" s="11"/>
      <c r="AN61" s="11"/>
      <c r="AO61" s="11"/>
    </row>
    <row r="62" spans="2:41" ht="15" customHeight="1">
      <c r="B62" s="4" t="str">
        <f t="shared" si="0"/>
        <v>USWI</v>
      </c>
      <c r="C62" s="3" t="s">
        <v>68</v>
      </c>
      <c r="D62" s="9" t="s">
        <v>54</v>
      </c>
      <c r="E62" s="17" t="s">
        <v>288</v>
      </c>
      <c r="F62" s="17" t="s">
        <v>288</v>
      </c>
      <c r="G62" s="17" t="s">
        <v>288</v>
      </c>
      <c r="H62" s="17" t="s">
        <v>288</v>
      </c>
      <c r="I62" s="17" t="s">
        <v>288</v>
      </c>
      <c r="J62" s="17" t="s">
        <v>288</v>
      </c>
      <c r="K62" s="17" t="s">
        <v>288</v>
      </c>
      <c r="L62" s="17" t="s">
        <v>288</v>
      </c>
      <c r="M62" s="17" t="s">
        <v>288</v>
      </c>
      <c r="N62" s="10"/>
      <c r="O62" s="10"/>
      <c r="P62" s="10"/>
      <c r="Q62" s="10"/>
      <c r="R62" s="10"/>
      <c r="S62" s="10"/>
      <c r="T62" s="18"/>
      <c r="U62" s="31" t="s">
        <v>288</v>
      </c>
      <c r="V62" s="11"/>
      <c r="W62" s="11"/>
      <c r="X62" s="24"/>
      <c r="Y62" s="31" t="s">
        <v>288</v>
      </c>
      <c r="Z62" s="17" t="s">
        <v>288</v>
      </c>
      <c r="AA62" s="17" t="s">
        <v>288</v>
      </c>
      <c r="AB62" s="17" t="s">
        <v>288</v>
      </c>
      <c r="AC62" s="11"/>
      <c r="AD62" s="11"/>
      <c r="AE62" s="11"/>
      <c r="AF62" s="11"/>
      <c r="AG62" s="11"/>
      <c r="AH62" s="11"/>
      <c r="AI62" s="11"/>
      <c r="AJ62" s="11"/>
      <c r="AK62" s="11"/>
      <c r="AL62" s="11"/>
      <c r="AM62" s="11"/>
      <c r="AN62" s="11"/>
      <c r="AO62" s="11"/>
    </row>
    <row r="63" spans="2:41" ht="15" customHeight="1">
      <c r="B63" s="4" t="str">
        <f t="shared" si="0"/>
        <v>USWV</v>
      </c>
      <c r="C63" s="3" t="s">
        <v>68</v>
      </c>
      <c r="D63" s="9" t="s">
        <v>55</v>
      </c>
      <c r="E63" s="17" t="s">
        <v>288</v>
      </c>
      <c r="F63" s="17" t="s">
        <v>288</v>
      </c>
      <c r="G63" s="17" t="s">
        <v>288</v>
      </c>
      <c r="H63" s="17" t="s">
        <v>288</v>
      </c>
      <c r="I63" s="17" t="s">
        <v>288</v>
      </c>
      <c r="J63" s="17" t="s">
        <v>288</v>
      </c>
      <c r="K63" s="17" t="s">
        <v>288</v>
      </c>
      <c r="L63" s="17" t="s">
        <v>288</v>
      </c>
      <c r="M63" s="17" t="s">
        <v>288</v>
      </c>
      <c r="N63" s="10"/>
      <c r="O63" s="10"/>
      <c r="P63" s="10"/>
      <c r="Q63" s="10"/>
      <c r="R63" s="10"/>
      <c r="S63" s="10"/>
      <c r="T63" s="18"/>
      <c r="U63" s="31" t="s">
        <v>288</v>
      </c>
      <c r="V63" s="11"/>
      <c r="W63" s="11"/>
      <c r="X63" s="24"/>
      <c r="Y63" s="31" t="s">
        <v>288</v>
      </c>
      <c r="Z63" s="17" t="s">
        <v>288</v>
      </c>
      <c r="AA63" s="17" t="s">
        <v>288</v>
      </c>
      <c r="AB63" s="17" t="s">
        <v>288</v>
      </c>
      <c r="AC63" s="11"/>
      <c r="AD63" s="11"/>
      <c r="AE63" s="11"/>
      <c r="AF63" s="11"/>
      <c r="AG63" s="11"/>
      <c r="AH63" s="11"/>
      <c r="AI63" s="11"/>
      <c r="AJ63" s="11"/>
      <c r="AK63" s="11"/>
      <c r="AL63" s="11"/>
      <c r="AM63" s="11"/>
      <c r="AN63" s="11"/>
      <c r="AO63" s="11"/>
    </row>
    <row r="64" spans="2:41" ht="15" customHeight="1">
      <c r="B64" s="4" t="str">
        <f t="shared" si="0"/>
        <v>USWY</v>
      </c>
      <c r="C64" s="3" t="s">
        <v>68</v>
      </c>
      <c r="D64" s="9" t="s">
        <v>56</v>
      </c>
      <c r="E64" s="17" t="s">
        <v>288</v>
      </c>
      <c r="F64" s="17" t="s">
        <v>288</v>
      </c>
      <c r="G64" s="17" t="s">
        <v>288</v>
      </c>
      <c r="H64" s="17" t="s">
        <v>288</v>
      </c>
      <c r="I64" s="17" t="s">
        <v>288</v>
      </c>
      <c r="J64" s="17" t="s">
        <v>288</v>
      </c>
      <c r="K64" s="17" t="s">
        <v>288</v>
      </c>
      <c r="L64" s="17" t="s">
        <v>288</v>
      </c>
      <c r="M64" s="17" t="s">
        <v>288</v>
      </c>
      <c r="N64" s="10"/>
      <c r="O64" s="10"/>
      <c r="P64" s="10"/>
      <c r="Q64" s="10"/>
      <c r="R64" s="10"/>
      <c r="S64" s="10"/>
      <c r="T64" s="18"/>
      <c r="U64" s="31" t="s">
        <v>288</v>
      </c>
      <c r="V64" s="11"/>
      <c r="W64" s="11"/>
      <c r="X64" s="24"/>
      <c r="Y64" s="31" t="s">
        <v>288</v>
      </c>
      <c r="Z64" s="17" t="s">
        <v>288</v>
      </c>
      <c r="AA64" s="17" t="s">
        <v>288</v>
      </c>
      <c r="AB64" s="17" t="s">
        <v>288</v>
      </c>
      <c r="AC64" s="11"/>
      <c r="AD64" s="11"/>
      <c r="AE64" s="11"/>
      <c r="AF64" s="11"/>
      <c r="AG64" s="11"/>
      <c r="AH64" s="11"/>
      <c r="AI64" s="11"/>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4" t="s">
        <v>241</v>
      </c>
      <c r="B304" s="39"/>
      <c r="C304" s="39"/>
      <c r="D304" s="39" t="s">
        <v>257</v>
      </c>
      <c r="E304" s="123" t="str">
        <f>+E4</f>
        <v>FL</v>
      </c>
      <c r="F304" s="124" t="str">
        <f t="shared" ref="F304:AO304" si="5">+F4</f>
        <v>CA</v>
      </c>
      <c r="G304" s="124" t="str">
        <f t="shared" si="5"/>
        <v>IL</v>
      </c>
      <c r="H304" s="124" t="str">
        <f t="shared" si="5"/>
        <v>NJ  South Plainfield</v>
      </c>
      <c r="I304" s="124" t="str">
        <f t="shared" si="5"/>
        <v xml:space="preserve">NJ  Secaucus 07094
</v>
      </c>
      <c r="J304" s="124" t="str">
        <f t="shared" si="5"/>
        <v>OH</v>
      </c>
      <c r="K304" s="124" t="str">
        <f t="shared" si="5"/>
        <v>PA</v>
      </c>
      <c r="L304" s="124" t="str">
        <f t="shared" si="5"/>
        <v>TN</v>
      </c>
      <c r="M304" s="124" t="str">
        <f t="shared" si="5"/>
        <v>TX</v>
      </c>
      <c r="N304" s="124" t="str">
        <f t="shared" si="5"/>
        <v>(  )</v>
      </c>
      <c r="O304" s="124" t="str">
        <f t="shared" si="5"/>
        <v>(  )</v>
      </c>
      <c r="P304" s="124" t="str">
        <f t="shared" si="5"/>
        <v>(  )</v>
      </c>
      <c r="Q304" s="124" t="str">
        <f t="shared" si="5"/>
        <v>(  )</v>
      </c>
      <c r="R304" s="124" t="str">
        <f t="shared" si="5"/>
        <v>(  )</v>
      </c>
      <c r="S304" s="124" t="str">
        <f t="shared" si="5"/>
        <v>(  )</v>
      </c>
      <c r="T304" s="125" t="str">
        <f t="shared" si="5"/>
        <v>(  )</v>
      </c>
      <c r="U304" s="126" t="str">
        <f t="shared" si="5"/>
        <v>QC'</v>
      </c>
      <c r="V304" s="124" t="str">
        <f t="shared" si="5"/>
        <v>(  )</v>
      </c>
      <c r="W304" s="124" t="str">
        <f t="shared" si="5"/>
        <v>(  )</v>
      </c>
      <c r="X304" s="125" t="str">
        <f t="shared" si="5"/>
        <v>(  )</v>
      </c>
      <c r="Y304" s="127" t="str">
        <f t="shared" si="5"/>
        <v>Nepco way Plattsburgh, NY</v>
      </c>
      <c r="Z304" s="128" t="str">
        <f t="shared" si="5"/>
        <v>ON</v>
      </c>
      <c r="AA304" s="128" t="str">
        <f t="shared" si="5"/>
        <v>BC</v>
      </c>
      <c r="AB304" s="128" t="str">
        <f t="shared" si="5"/>
        <v>AB</v>
      </c>
      <c r="AC304" s="124" t="str">
        <f t="shared" si="5"/>
        <v>QC</v>
      </c>
      <c r="AD304" s="124" t="str">
        <f t="shared" si="5"/>
        <v>MB</v>
      </c>
      <c r="AE304" s="124" t="str">
        <f t="shared" si="5"/>
        <v>NB</v>
      </c>
      <c r="AF304" s="124" t="str">
        <f t="shared" si="5"/>
        <v>NS</v>
      </c>
      <c r="AG304" s="124" t="str">
        <f t="shared" si="5"/>
        <v>ON (OTAWA)</v>
      </c>
      <c r="AH304" s="124" t="str">
        <f t="shared" si="5"/>
        <v>SK</v>
      </c>
      <c r="AI304" s="124" t="str">
        <f t="shared" si="5"/>
        <v>YT</v>
      </c>
      <c r="AJ304" s="124" t="str">
        <f t="shared" si="5"/>
        <v>(  )</v>
      </c>
      <c r="AK304" s="124" t="str">
        <f t="shared" si="5"/>
        <v>(  )</v>
      </c>
      <c r="AL304" s="124" t="str">
        <f t="shared" si="5"/>
        <v>(  )</v>
      </c>
      <c r="AM304" s="124" t="str">
        <f t="shared" si="5"/>
        <v>(  )</v>
      </c>
      <c r="AN304" s="124" t="str">
        <f t="shared" si="5"/>
        <v>(  )</v>
      </c>
      <c r="AO304" s="124" t="str">
        <f t="shared" si="5"/>
        <v>(  )</v>
      </c>
    </row>
    <row r="305" spans="2:41" ht="15" customHeight="1">
      <c r="B305" s="4" t="str">
        <f t="shared" si="4"/>
        <v>CAQC GOA -&gt; G9X</v>
      </c>
      <c r="C305" s="3" t="s">
        <v>1</v>
      </c>
      <c r="D305" s="110" t="s">
        <v>208</v>
      </c>
      <c r="E305" s="13" t="s">
        <v>288</v>
      </c>
      <c r="F305" s="13" t="s">
        <v>288</v>
      </c>
      <c r="G305" s="13" t="s">
        <v>288</v>
      </c>
      <c r="H305" s="13" t="s">
        <v>288</v>
      </c>
      <c r="I305" s="13" t="s">
        <v>288</v>
      </c>
      <c r="J305" s="13" t="s">
        <v>288</v>
      </c>
      <c r="K305" s="13" t="s">
        <v>288</v>
      </c>
      <c r="L305" s="13" t="s">
        <v>288</v>
      </c>
      <c r="M305" s="13" t="s">
        <v>288</v>
      </c>
      <c r="N305" s="13"/>
      <c r="O305" s="13"/>
      <c r="P305" s="13"/>
      <c r="Q305" s="13"/>
      <c r="R305" s="13"/>
      <c r="S305" s="13"/>
      <c r="T305" s="20"/>
      <c r="U305" s="25"/>
      <c r="V305" s="14"/>
      <c r="W305" s="14"/>
      <c r="X305" s="26"/>
      <c r="Y305" s="111" t="s">
        <v>115</v>
      </c>
      <c r="Z305" s="111" t="s">
        <v>115</v>
      </c>
      <c r="AA305" s="111" t="s">
        <v>294</v>
      </c>
      <c r="AB305" s="111" t="s">
        <v>294</v>
      </c>
      <c r="AC305" s="111" t="s">
        <v>115</v>
      </c>
      <c r="AD305" s="14" t="s">
        <v>294</v>
      </c>
      <c r="AE305" s="111" t="s">
        <v>294</v>
      </c>
      <c r="AF305" s="111" t="s">
        <v>294</v>
      </c>
      <c r="AG305" s="111" t="s">
        <v>115</v>
      </c>
      <c r="AH305" s="111" t="s">
        <v>294</v>
      </c>
      <c r="AI305" s="111" t="s">
        <v>294</v>
      </c>
      <c r="AJ305" s="111"/>
      <c r="AK305" s="111"/>
      <c r="AL305" s="111"/>
      <c r="AM305" s="111"/>
      <c r="AN305" s="111"/>
      <c r="AO305" s="111"/>
    </row>
    <row r="306" spans="2:41" ht="15" customHeight="1">
      <c r="B306" s="4" t="str">
        <f t="shared" si="4"/>
        <v>CAQC H0H -&gt; H9X</v>
      </c>
      <c r="C306" s="3" t="s">
        <v>1</v>
      </c>
      <c r="D306" s="110" t="s">
        <v>209</v>
      </c>
      <c r="E306" s="13" t="s">
        <v>288</v>
      </c>
      <c r="F306" s="13" t="s">
        <v>288</v>
      </c>
      <c r="G306" s="13" t="s">
        <v>288</v>
      </c>
      <c r="H306" s="13" t="s">
        <v>288</v>
      </c>
      <c r="I306" s="13" t="s">
        <v>288</v>
      </c>
      <c r="J306" s="13" t="s">
        <v>288</v>
      </c>
      <c r="K306" s="13" t="s">
        <v>288</v>
      </c>
      <c r="L306" s="13" t="s">
        <v>288</v>
      </c>
      <c r="M306" s="13" t="s">
        <v>288</v>
      </c>
      <c r="N306" s="13"/>
      <c r="O306" s="13"/>
      <c r="P306" s="13"/>
      <c r="Q306" s="13"/>
      <c r="R306" s="13"/>
      <c r="S306" s="13"/>
      <c r="T306" s="20"/>
      <c r="U306" s="25"/>
      <c r="V306" s="14"/>
      <c r="W306" s="14"/>
      <c r="X306" s="26"/>
      <c r="Y306" s="111" t="s">
        <v>115</v>
      </c>
      <c r="Z306" s="111" t="s">
        <v>115</v>
      </c>
      <c r="AA306" s="111" t="s">
        <v>294</v>
      </c>
      <c r="AB306" s="111" t="s">
        <v>294</v>
      </c>
      <c r="AC306" s="111" t="s">
        <v>115</v>
      </c>
      <c r="AD306" s="14" t="s">
        <v>294</v>
      </c>
      <c r="AE306" s="111" t="s">
        <v>294</v>
      </c>
      <c r="AF306" s="111" t="s">
        <v>294</v>
      </c>
      <c r="AG306" s="111" t="s">
        <v>115</v>
      </c>
      <c r="AH306" s="111" t="s">
        <v>294</v>
      </c>
      <c r="AI306" s="111" t="s">
        <v>294</v>
      </c>
      <c r="AJ306" s="111"/>
      <c r="AK306" s="111"/>
      <c r="AL306" s="111"/>
      <c r="AM306" s="111"/>
      <c r="AN306" s="111"/>
      <c r="AO306" s="111"/>
    </row>
    <row r="307" spans="2:41" ht="15" customHeight="1">
      <c r="B307" s="4" t="str">
        <f t="shared" si="4"/>
        <v>CAQC (Québec City) G1X 3W1</v>
      </c>
      <c r="C307" s="3" t="s">
        <v>1</v>
      </c>
      <c r="D307" s="110" t="s">
        <v>210</v>
      </c>
      <c r="E307" s="13" t="s">
        <v>288</v>
      </c>
      <c r="F307" s="13" t="s">
        <v>288</v>
      </c>
      <c r="G307" s="13" t="s">
        <v>288</v>
      </c>
      <c r="H307" s="13" t="s">
        <v>288</v>
      </c>
      <c r="I307" s="13" t="s">
        <v>288</v>
      </c>
      <c r="J307" s="13" t="s">
        <v>288</v>
      </c>
      <c r="K307" s="13" t="s">
        <v>288</v>
      </c>
      <c r="L307" s="13" t="s">
        <v>288</v>
      </c>
      <c r="M307" s="13" t="s">
        <v>288</v>
      </c>
      <c r="N307" s="13"/>
      <c r="O307" s="13"/>
      <c r="P307" s="13"/>
      <c r="Q307" s="13"/>
      <c r="R307" s="13"/>
      <c r="S307" s="13"/>
      <c r="T307" s="20"/>
      <c r="U307" s="25"/>
      <c r="V307" s="14"/>
      <c r="W307" s="14"/>
      <c r="X307" s="26"/>
      <c r="Y307" s="111" t="s">
        <v>115</v>
      </c>
      <c r="Z307" s="111" t="s">
        <v>115</v>
      </c>
      <c r="AA307" s="111" t="s">
        <v>294</v>
      </c>
      <c r="AB307" s="111" t="s">
        <v>294</v>
      </c>
      <c r="AC307" s="111" t="s">
        <v>115</v>
      </c>
      <c r="AD307" s="14" t="s">
        <v>294</v>
      </c>
      <c r="AE307" s="111" t="s">
        <v>294</v>
      </c>
      <c r="AF307" s="111" t="s">
        <v>294</v>
      </c>
      <c r="AG307" s="111" t="s">
        <v>115</v>
      </c>
      <c r="AH307" s="111" t="s">
        <v>294</v>
      </c>
      <c r="AI307" s="111" t="s">
        <v>294</v>
      </c>
      <c r="AJ307" s="111"/>
      <c r="AK307" s="111"/>
      <c r="AL307" s="111"/>
      <c r="AM307" s="111"/>
      <c r="AN307" s="111"/>
      <c r="AO307" s="111"/>
    </row>
    <row r="308" spans="2:41" ht="15" customHeight="1">
      <c r="B308" s="4" t="str">
        <f t="shared" si="4"/>
        <v>CAON L0A -&gt; L9Z</v>
      </c>
      <c r="C308" s="3" t="s">
        <v>1</v>
      </c>
      <c r="D308" s="110" t="s">
        <v>211</v>
      </c>
      <c r="E308" s="13" t="s">
        <v>288</v>
      </c>
      <c r="F308" s="13" t="s">
        <v>288</v>
      </c>
      <c r="G308" s="13" t="s">
        <v>288</v>
      </c>
      <c r="H308" s="13" t="s">
        <v>288</v>
      </c>
      <c r="I308" s="13" t="s">
        <v>288</v>
      </c>
      <c r="J308" s="13" t="s">
        <v>288</v>
      </c>
      <c r="K308" s="13" t="s">
        <v>288</v>
      </c>
      <c r="L308" s="13" t="s">
        <v>288</v>
      </c>
      <c r="M308" s="13" t="s">
        <v>288</v>
      </c>
      <c r="N308" s="13"/>
      <c r="O308" s="13"/>
      <c r="P308" s="13"/>
      <c r="Q308" s="13"/>
      <c r="R308" s="13"/>
      <c r="S308" s="13"/>
      <c r="T308" s="20"/>
      <c r="U308" s="25"/>
      <c r="V308" s="14"/>
      <c r="W308" s="14"/>
      <c r="X308" s="26"/>
      <c r="Y308" s="111" t="s">
        <v>288</v>
      </c>
      <c r="Z308" s="111" t="s">
        <v>294</v>
      </c>
      <c r="AA308" s="111" t="s">
        <v>294</v>
      </c>
      <c r="AB308" s="111" t="s">
        <v>294</v>
      </c>
      <c r="AC308" s="111" t="s">
        <v>115</v>
      </c>
      <c r="AD308" s="14" t="s">
        <v>294</v>
      </c>
      <c r="AE308" s="111" t="s">
        <v>294</v>
      </c>
      <c r="AF308" s="111" t="s">
        <v>294</v>
      </c>
      <c r="AG308" s="111" t="s">
        <v>115</v>
      </c>
      <c r="AH308" s="111" t="s">
        <v>294</v>
      </c>
      <c r="AI308" s="111" t="s">
        <v>294</v>
      </c>
      <c r="AJ308" s="111"/>
      <c r="AK308" s="111"/>
      <c r="AL308" s="111"/>
      <c r="AM308" s="111"/>
      <c r="AN308" s="111"/>
      <c r="AO308" s="111"/>
    </row>
    <row r="309" spans="2:41" ht="15" customHeight="1">
      <c r="B309" s="4" t="str">
        <f t="shared" si="4"/>
        <v>CAON Exept L0A -&gt; L9Z</v>
      </c>
      <c r="C309" s="3" t="s">
        <v>1</v>
      </c>
      <c r="D309" s="110" t="s">
        <v>212</v>
      </c>
      <c r="E309" s="13" t="s">
        <v>288</v>
      </c>
      <c r="F309" s="13" t="s">
        <v>288</v>
      </c>
      <c r="G309" s="13" t="s">
        <v>288</v>
      </c>
      <c r="H309" s="13" t="s">
        <v>288</v>
      </c>
      <c r="I309" s="13" t="s">
        <v>288</v>
      </c>
      <c r="J309" s="13" t="s">
        <v>288</v>
      </c>
      <c r="K309" s="13" t="s">
        <v>288</v>
      </c>
      <c r="L309" s="13" t="s">
        <v>288</v>
      </c>
      <c r="M309" s="13" t="s">
        <v>288</v>
      </c>
      <c r="N309" s="13"/>
      <c r="O309" s="13"/>
      <c r="P309" s="13"/>
      <c r="Q309" s="13"/>
      <c r="R309" s="13"/>
      <c r="S309" s="13"/>
      <c r="T309" s="20"/>
      <c r="U309" s="25"/>
      <c r="V309" s="14"/>
      <c r="W309" s="14"/>
      <c r="X309" s="26"/>
      <c r="Y309" s="111" t="s">
        <v>288</v>
      </c>
      <c r="Z309" s="111" t="s">
        <v>294</v>
      </c>
      <c r="AA309" s="111" t="s">
        <v>294</v>
      </c>
      <c r="AB309" s="111" t="s">
        <v>294</v>
      </c>
      <c r="AC309" s="111" t="s">
        <v>115</v>
      </c>
      <c r="AD309" s="14" t="s">
        <v>294</v>
      </c>
      <c r="AE309" s="111" t="s">
        <v>294</v>
      </c>
      <c r="AF309" s="111" t="s">
        <v>294</v>
      </c>
      <c r="AG309" s="111" t="s">
        <v>115</v>
      </c>
      <c r="AH309" s="111" t="s">
        <v>294</v>
      </c>
      <c r="AI309" s="111" t="s">
        <v>294</v>
      </c>
      <c r="AJ309" s="111"/>
      <c r="AK309" s="111"/>
      <c r="AL309" s="111"/>
      <c r="AM309" s="111"/>
      <c r="AN309" s="111"/>
      <c r="AO309" s="111"/>
    </row>
    <row r="310" spans="2:41" ht="15" customHeight="1">
      <c r="B310" s="4" t="str">
        <f t="shared" si="4"/>
        <v>CABC</v>
      </c>
      <c r="C310" s="3" t="s">
        <v>1</v>
      </c>
      <c r="D310" s="12" t="s">
        <v>71</v>
      </c>
      <c r="E310" s="13" t="s">
        <v>288</v>
      </c>
      <c r="F310" s="13" t="s">
        <v>288</v>
      </c>
      <c r="G310" s="13" t="s">
        <v>288</v>
      </c>
      <c r="H310" s="13" t="s">
        <v>288</v>
      </c>
      <c r="I310" s="13" t="s">
        <v>288</v>
      </c>
      <c r="J310" s="13" t="s">
        <v>288</v>
      </c>
      <c r="K310" s="13" t="s">
        <v>288</v>
      </c>
      <c r="L310" s="13" t="s">
        <v>288</v>
      </c>
      <c r="M310" s="13" t="s">
        <v>288</v>
      </c>
      <c r="N310" s="13"/>
      <c r="O310" s="13"/>
      <c r="P310" s="13"/>
      <c r="Q310" s="13"/>
      <c r="R310" s="13"/>
      <c r="S310" s="13"/>
      <c r="T310" s="20"/>
      <c r="U310" s="25"/>
      <c r="V310" s="14"/>
      <c r="W310" s="14"/>
      <c r="X310" s="26"/>
      <c r="Y310" s="111" t="s">
        <v>288</v>
      </c>
      <c r="Z310" s="111" t="s">
        <v>294</v>
      </c>
      <c r="AA310" s="111" t="s">
        <v>294</v>
      </c>
      <c r="AB310" s="111" t="s">
        <v>294</v>
      </c>
      <c r="AC310" s="111" t="s">
        <v>294</v>
      </c>
      <c r="AD310" s="14" t="s">
        <v>294</v>
      </c>
      <c r="AE310" s="111" t="s">
        <v>294</v>
      </c>
      <c r="AF310" s="111" t="s">
        <v>294</v>
      </c>
      <c r="AG310" s="111" t="s">
        <v>294</v>
      </c>
      <c r="AH310" s="111" t="s">
        <v>294</v>
      </c>
      <c r="AI310" s="111" t="s">
        <v>294</v>
      </c>
      <c r="AJ310" s="111"/>
      <c r="AK310" s="111"/>
      <c r="AL310" s="111"/>
      <c r="AM310" s="111"/>
      <c r="AN310" s="111"/>
      <c r="AO310" s="111"/>
    </row>
    <row r="311" spans="2:41" ht="15" customHeight="1">
      <c r="B311" s="4" t="str">
        <f t="shared" si="4"/>
        <v>CAAB</v>
      </c>
      <c r="C311" s="3" t="s">
        <v>1</v>
      </c>
      <c r="D311" s="12" t="s">
        <v>72</v>
      </c>
      <c r="E311" s="13" t="s">
        <v>288</v>
      </c>
      <c r="F311" s="13" t="s">
        <v>288</v>
      </c>
      <c r="G311" s="13" t="s">
        <v>288</v>
      </c>
      <c r="H311" s="13" t="s">
        <v>288</v>
      </c>
      <c r="I311" s="13" t="s">
        <v>288</v>
      </c>
      <c r="J311" s="13" t="s">
        <v>288</v>
      </c>
      <c r="K311" s="13" t="s">
        <v>288</v>
      </c>
      <c r="L311" s="13" t="s">
        <v>288</v>
      </c>
      <c r="M311" s="13" t="s">
        <v>288</v>
      </c>
      <c r="N311" s="13"/>
      <c r="O311" s="13"/>
      <c r="P311" s="13"/>
      <c r="Q311" s="13"/>
      <c r="R311" s="13"/>
      <c r="S311" s="13"/>
      <c r="T311" s="20"/>
      <c r="U311" s="25"/>
      <c r="V311" s="14"/>
      <c r="W311" s="14"/>
      <c r="X311" s="26"/>
      <c r="Y311" s="111" t="s">
        <v>288</v>
      </c>
      <c r="Z311" s="111" t="s">
        <v>294</v>
      </c>
      <c r="AA311" s="111" t="s">
        <v>294</v>
      </c>
      <c r="AB311" s="111" t="s">
        <v>294</v>
      </c>
      <c r="AC311" s="111" t="s">
        <v>294</v>
      </c>
      <c r="AD311" s="14" t="s">
        <v>294</v>
      </c>
      <c r="AE311" s="111" t="s">
        <v>294</v>
      </c>
      <c r="AF311" s="111" t="s">
        <v>294</v>
      </c>
      <c r="AG311" s="111" t="s">
        <v>294</v>
      </c>
      <c r="AH311" s="111" t="s">
        <v>294</v>
      </c>
      <c r="AI311" s="111" t="s">
        <v>294</v>
      </c>
      <c r="AJ311" s="111"/>
      <c r="AK311" s="111"/>
      <c r="AL311" s="111"/>
      <c r="AM311" s="111"/>
      <c r="AN311" s="111"/>
      <c r="AO311" s="111"/>
    </row>
    <row r="312" spans="2:41" ht="15" customHeight="1">
      <c r="B312" s="4" t="str">
        <f t="shared" si="4"/>
        <v>CASK</v>
      </c>
      <c r="C312" s="3" t="s">
        <v>1</v>
      </c>
      <c r="D312" s="12" t="s">
        <v>73</v>
      </c>
      <c r="E312" s="13" t="s">
        <v>288</v>
      </c>
      <c r="F312" s="13" t="s">
        <v>288</v>
      </c>
      <c r="G312" s="13" t="s">
        <v>288</v>
      </c>
      <c r="H312" s="13" t="s">
        <v>288</v>
      </c>
      <c r="I312" s="13" t="s">
        <v>288</v>
      </c>
      <c r="J312" s="13" t="s">
        <v>288</v>
      </c>
      <c r="K312" s="13" t="s">
        <v>288</v>
      </c>
      <c r="L312" s="13" t="s">
        <v>288</v>
      </c>
      <c r="M312" s="13" t="s">
        <v>288</v>
      </c>
      <c r="N312" s="13"/>
      <c r="O312" s="13"/>
      <c r="P312" s="13"/>
      <c r="Q312" s="13"/>
      <c r="R312" s="13"/>
      <c r="S312" s="13"/>
      <c r="T312" s="20"/>
      <c r="U312" s="25"/>
      <c r="V312" s="14"/>
      <c r="W312" s="14"/>
      <c r="X312" s="26"/>
      <c r="Y312" s="111" t="s">
        <v>288</v>
      </c>
      <c r="Z312" s="13" t="s">
        <v>294</v>
      </c>
      <c r="AA312" s="13" t="s">
        <v>294</v>
      </c>
      <c r="AB312" s="13" t="s">
        <v>294</v>
      </c>
      <c r="AC312" s="111" t="s">
        <v>294</v>
      </c>
      <c r="AD312" s="111" t="s">
        <v>294</v>
      </c>
      <c r="AE312" s="111" t="s">
        <v>294</v>
      </c>
      <c r="AF312" s="111" t="s">
        <v>294</v>
      </c>
      <c r="AG312" s="111" t="s">
        <v>294</v>
      </c>
      <c r="AH312" s="111" t="s">
        <v>294</v>
      </c>
      <c r="AI312" s="111" t="s">
        <v>294</v>
      </c>
      <c r="AJ312" s="14"/>
      <c r="AK312" s="14"/>
      <c r="AL312" s="14"/>
      <c r="AM312" s="14"/>
      <c r="AN312" s="14"/>
      <c r="AO312" s="14"/>
    </row>
    <row r="313" spans="2:41" ht="15" customHeight="1">
      <c r="B313" s="4" t="str">
        <f t="shared" si="4"/>
        <v>CAMB</v>
      </c>
      <c r="C313" s="3" t="s">
        <v>1</v>
      </c>
      <c r="D313" s="12" t="s">
        <v>170</v>
      </c>
      <c r="E313" s="13" t="s">
        <v>288</v>
      </c>
      <c r="F313" s="13" t="s">
        <v>288</v>
      </c>
      <c r="G313" s="13" t="s">
        <v>288</v>
      </c>
      <c r="H313" s="13" t="s">
        <v>288</v>
      </c>
      <c r="I313" s="13" t="s">
        <v>288</v>
      </c>
      <c r="J313" s="13" t="s">
        <v>288</v>
      </c>
      <c r="K313" s="13" t="s">
        <v>288</v>
      </c>
      <c r="L313" s="13" t="s">
        <v>288</v>
      </c>
      <c r="M313" s="13" t="s">
        <v>288</v>
      </c>
      <c r="N313" s="13"/>
      <c r="O313" s="13"/>
      <c r="P313" s="13"/>
      <c r="Q313" s="13"/>
      <c r="R313" s="13"/>
      <c r="S313" s="13"/>
      <c r="T313" s="20"/>
      <c r="U313" s="25"/>
      <c r="V313" s="14"/>
      <c r="W313" s="14"/>
      <c r="X313" s="26"/>
      <c r="Y313" s="111" t="s">
        <v>288</v>
      </c>
      <c r="Z313" s="13" t="s">
        <v>294</v>
      </c>
      <c r="AA313" s="13" t="s">
        <v>294</v>
      </c>
      <c r="AB313" s="13" t="s">
        <v>294</v>
      </c>
      <c r="AC313" s="111" t="s">
        <v>294</v>
      </c>
      <c r="AD313" s="111" t="s">
        <v>294</v>
      </c>
      <c r="AE313" s="111" t="s">
        <v>294</v>
      </c>
      <c r="AF313" s="111" t="s">
        <v>294</v>
      </c>
      <c r="AG313" s="111" t="s">
        <v>294</v>
      </c>
      <c r="AH313" s="111" t="s">
        <v>294</v>
      </c>
      <c r="AI313" s="111" t="s">
        <v>294</v>
      </c>
      <c r="AJ313" s="14"/>
      <c r="AK313" s="14"/>
      <c r="AL313" s="14"/>
      <c r="AM313" s="14"/>
      <c r="AN313" s="14"/>
      <c r="AO313" s="14"/>
    </row>
    <row r="314" spans="2:41" ht="15" customHeight="1">
      <c r="B314" s="4" t="str">
        <f t="shared" si="4"/>
        <v>CANB</v>
      </c>
      <c r="C314" s="3" t="s">
        <v>1</v>
      </c>
      <c r="D314" s="12" t="s">
        <v>74</v>
      </c>
      <c r="E314" s="13" t="s">
        <v>288</v>
      </c>
      <c r="F314" s="13" t="s">
        <v>288</v>
      </c>
      <c r="G314" s="13" t="s">
        <v>288</v>
      </c>
      <c r="H314" s="13" t="s">
        <v>288</v>
      </c>
      <c r="I314" s="13" t="s">
        <v>288</v>
      </c>
      <c r="J314" s="13" t="s">
        <v>288</v>
      </c>
      <c r="K314" s="13" t="s">
        <v>288</v>
      </c>
      <c r="L314" s="13" t="s">
        <v>288</v>
      </c>
      <c r="M314" s="13" t="s">
        <v>288</v>
      </c>
      <c r="N314" s="13"/>
      <c r="O314" s="13"/>
      <c r="P314" s="13"/>
      <c r="Q314" s="13"/>
      <c r="R314" s="13"/>
      <c r="S314" s="13"/>
      <c r="T314" s="20"/>
      <c r="U314" s="25"/>
      <c r="V314" s="14"/>
      <c r="W314" s="14"/>
      <c r="X314" s="26"/>
      <c r="Y314" s="111" t="s">
        <v>288</v>
      </c>
      <c r="Z314" s="13" t="s">
        <v>294</v>
      </c>
      <c r="AA314" s="13" t="s">
        <v>294</v>
      </c>
      <c r="AB314" s="13" t="s">
        <v>294</v>
      </c>
      <c r="AC314" s="111" t="s">
        <v>294</v>
      </c>
      <c r="AD314" s="111" t="s">
        <v>294</v>
      </c>
      <c r="AE314" s="111" t="s">
        <v>294</v>
      </c>
      <c r="AF314" s="111" t="s">
        <v>294</v>
      </c>
      <c r="AG314" s="111" t="s">
        <v>294</v>
      </c>
      <c r="AH314" s="111" t="s">
        <v>294</v>
      </c>
      <c r="AI314" s="111" t="s">
        <v>294</v>
      </c>
      <c r="AJ314" s="14"/>
      <c r="AK314" s="14"/>
      <c r="AL314" s="14"/>
      <c r="AM314" s="14"/>
      <c r="AN314" s="14"/>
      <c r="AO314" s="14"/>
    </row>
    <row r="315" spans="2:41" ht="15" customHeight="1">
      <c r="B315" s="4" t="str">
        <f t="shared" si="4"/>
        <v>CANS</v>
      </c>
      <c r="C315" s="3" t="s">
        <v>1</v>
      </c>
      <c r="D315" s="12" t="s">
        <v>75</v>
      </c>
      <c r="E315" s="13" t="s">
        <v>288</v>
      </c>
      <c r="F315" s="13" t="s">
        <v>288</v>
      </c>
      <c r="G315" s="13" t="s">
        <v>288</v>
      </c>
      <c r="H315" s="13" t="s">
        <v>288</v>
      </c>
      <c r="I315" s="13" t="s">
        <v>288</v>
      </c>
      <c r="J315" s="13" t="s">
        <v>288</v>
      </c>
      <c r="K315" s="13" t="s">
        <v>288</v>
      </c>
      <c r="L315" s="13" t="s">
        <v>288</v>
      </c>
      <c r="M315" s="13" t="s">
        <v>288</v>
      </c>
      <c r="N315" s="13"/>
      <c r="O315" s="13"/>
      <c r="P315" s="13"/>
      <c r="Q315" s="13"/>
      <c r="R315" s="13"/>
      <c r="S315" s="13"/>
      <c r="T315" s="20"/>
      <c r="U315" s="25"/>
      <c r="V315" s="14"/>
      <c r="W315" s="14"/>
      <c r="X315" s="26"/>
      <c r="Y315" s="111" t="s">
        <v>288</v>
      </c>
      <c r="Z315" s="13" t="s">
        <v>294</v>
      </c>
      <c r="AA315" s="13" t="s">
        <v>294</v>
      </c>
      <c r="AB315" s="13" t="s">
        <v>294</v>
      </c>
      <c r="AC315" s="111" t="s">
        <v>294</v>
      </c>
      <c r="AD315" s="111" t="s">
        <v>294</v>
      </c>
      <c r="AE315" s="111" t="s">
        <v>294</v>
      </c>
      <c r="AF315" s="111" t="s">
        <v>294</v>
      </c>
      <c r="AG315" s="111" t="s">
        <v>294</v>
      </c>
      <c r="AH315" s="111" t="s">
        <v>294</v>
      </c>
      <c r="AI315" s="111" t="s">
        <v>294</v>
      </c>
      <c r="AJ315" s="14"/>
      <c r="AK315" s="14"/>
      <c r="AL315" s="14"/>
      <c r="AM315" s="14"/>
      <c r="AN315" s="14"/>
      <c r="AO315" s="14"/>
    </row>
    <row r="316" spans="2:41" ht="15" customHeight="1">
      <c r="B316" s="4" t="str">
        <f t="shared" si="4"/>
        <v>CANL</v>
      </c>
      <c r="C316" s="3" t="s">
        <v>1</v>
      </c>
      <c r="D316" s="12" t="s">
        <v>174</v>
      </c>
      <c r="E316" s="13" t="s">
        <v>288</v>
      </c>
      <c r="F316" s="13" t="s">
        <v>288</v>
      </c>
      <c r="G316" s="13" t="s">
        <v>288</v>
      </c>
      <c r="H316" s="13" t="s">
        <v>288</v>
      </c>
      <c r="I316" s="13" t="s">
        <v>288</v>
      </c>
      <c r="J316" s="13" t="s">
        <v>288</v>
      </c>
      <c r="K316" s="13" t="s">
        <v>288</v>
      </c>
      <c r="L316" s="13" t="s">
        <v>288</v>
      </c>
      <c r="M316" s="13" t="s">
        <v>288</v>
      </c>
      <c r="N316" s="13"/>
      <c r="O316" s="13"/>
      <c r="P316" s="13"/>
      <c r="Q316" s="13"/>
      <c r="R316" s="13"/>
      <c r="S316" s="13"/>
      <c r="T316" s="20"/>
      <c r="U316" s="25"/>
      <c r="V316" s="14"/>
      <c r="W316" s="14"/>
      <c r="X316" s="26"/>
      <c r="Y316" s="111" t="s">
        <v>288</v>
      </c>
      <c r="Z316" s="13" t="s">
        <v>294</v>
      </c>
      <c r="AA316" s="13" t="s">
        <v>294</v>
      </c>
      <c r="AB316" s="13" t="s">
        <v>294</v>
      </c>
      <c r="AC316" s="111" t="s">
        <v>294</v>
      </c>
      <c r="AD316" s="111" t="s">
        <v>294</v>
      </c>
      <c r="AE316" s="111" t="s">
        <v>294</v>
      </c>
      <c r="AF316" s="111" t="s">
        <v>294</v>
      </c>
      <c r="AG316" s="111" t="s">
        <v>294</v>
      </c>
      <c r="AH316" s="111" t="s">
        <v>294</v>
      </c>
      <c r="AI316" s="111" t="s">
        <v>294</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7.5">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7.5">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7.5">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7.5">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7.5">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7.5">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7.5">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7.5">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7.5">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7.5">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7.5">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7.5">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7.5">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7.5">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7.5">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7.5">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7.5">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7.5">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7.5">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7.5">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7.5">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7.5">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7.5">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7.5">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7.5">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7.5">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7.5">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7.5">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7.5">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7.5">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7.5">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7.5">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7.5">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7.5">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7.5">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7.5">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7.5">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7.5">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7.5">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7.5">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7.5">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7.5">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7.5">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7.5">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7.5">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7.5">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7.5">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7.5">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7.5">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7.5">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7.5">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7.5">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7.5">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7.5">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7.5">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7.5">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7.5">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7.5">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7.5">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7.5">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7.5">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7.5">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7.5">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7.5">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7.5">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7.5">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7.5">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7.5">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7.5">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7.5">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7.5">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7.5">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7.5">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7.5">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7.5">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conditionalFormatting sqref="E305:AB394">
    <cfRule type="cellIs" dxfId="49" priority="1" stopIfTrue="1" operator="equal">
      <formula>"VITR"</formula>
    </cfRule>
    <cfRule type="cellIs" dxfId="48" priority="2" stopIfTrue="1" operator="equal">
      <formula>"EXLA"</formula>
    </cfRule>
  </conditionalFormatting>
  <conditionalFormatting sqref="E5:AO303">
    <cfRule type="cellIs" dxfId="47" priority="19" stopIfTrue="1" operator="equal">
      <formula>"VITR"</formula>
    </cfRule>
    <cfRule type="cellIs" dxfId="46" priority="20" stopIfTrue="1" operator="equal">
      <formula>"EXLA"</formula>
    </cfRule>
  </conditionalFormatting>
  <conditionalFormatting sqref="N314:N316 E317:N319">
    <cfRule type="cellIs" dxfId="45" priority="321" stopIfTrue="1" operator="equal">
      <formula>"VITR"</formula>
    </cfRule>
    <cfRule type="cellIs" dxfId="44" priority="322" stopIfTrue="1" operator="equal">
      <formula>"EXLA"</formula>
    </cfRule>
  </conditionalFormatting>
  <conditionalFormatting sqref="N314:X314">
    <cfRule type="cellIs" dxfId="43" priority="245" stopIfTrue="1" operator="equal">
      <formula>"VITR"</formula>
    </cfRule>
    <cfRule type="cellIs" dxfId="42" priority="246" stopIfTrue="1" operator="equal">
      <formula>"EXLA"</formula>
    </cfRule>
  </conditionalFormatting>
  <conditionalFormatting sqref="O314:S319">
    <cfRule type="cellIs" dxfId="41" priority="289" stopIfTrue="1" operator="equal">
      <formula>"VITR"</formula>
    </cfRule>
    <cfRule type="cellIs" dxfId="40" priority="290" stopIfTrue="1" operator="equal">
      <formula>"EXLA"</formula>
    </cfRule>
  </conditionalFormatting>
  <conditionalFormatting sqref="T314:X319">
    <cfRule type="cellIs" dxfId="39" priority="205" stopIfTrue="1" operator="equal">
      <formula>"VITR"</formula>
    </cfRule>
    <cfRule type="cellIs" dxfId="38" priority="206" stopIfTrue="1" operator="equal">
      <formula>"EXLA"</formula>
    </cfRule>
  </conditionalFormatting>
  <conditionalFormatting sqref="Y317:Y319">
    <cfRule type="cellIs" dxfId="37" priority="177" stopIfTrue="1" operator="equal">
      <formula>"VITR"</formula>
    </cfRule>
    <cfRule type="cellIs" dxfId="36" priority="178" stopIfTrue="1" operator="equal">
      <formula>"EXLA"</formula>
    </cfRule>
  </conditionalFormatting>
  <conditionalFormatting sqref="Z314:Z319">
    <cfRule type="cellIs" dxfId="35" priority="149" stopIfTrue="1" operator="equal">
      <formula>"VITR"</formula>
    </cfRule>
    <cfRule type="cellIs" dxfId="34" priority="150" stopIfTrue="1" operator="equal">
      <formula>"EXLA"</formula>
    </cfRule>
  </conditionalFormatting>
  <conditionalFormatting sqref="AC310:AC311">
    <cfRule type="cellIs" dxfId="33" priority="43" stopIfTrue="1" operator="equal">
      <formula>"VITR"</formula>
    </cfRule>
    <cfRule type="cellIs" dxfId="32" priority="44" stopIfTrue="1" operator="equal">
      <formula>"EXLA"</formula>
    </cfRule>
  </conditionalFormatting>
  <conditionalFormatting sqref="AC305:AD313 AC314:AO394">
    <cfRule type="cellIs" dxfId="31" priority="45" stopIfTrue="1" operator="equal">
      <formula>"VITR"</formula>
    </cfRule>
    <cfRule type="cellIs" dxfId="30" priority="46" stopIfTrue="1" operator="equal">
      <formula>"EXLA"</formula>
    </cfRule>
  </conditionalFormatting>
  <conditionalFormatting sqref="AE305:AO313">
    <cfRule type="cellIs" dxfId="29" priority="7" stopIfTrue="1" operator="equal">
      <formula>"VITR"</formula>
    </cfRule>
    <cfRule type="cellIs" dxfId="28" priority="8" stopIfTrue="1" operator="equal">
      <formula>"EXLA"</formula>
    </cfRule>
  </conditionalFormatting>
  <pageMargins left="0" right="0" top="0" bottom="0" header="0" footer="0"/>
  <pageSetup scale="1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11</vt:i4>
      </vt:variant>
    </vt:vector>
  </HeadingPairs>
  <TitlesOfParts>
    <vt:vector size="21" baseType="lpstr">
      <vt:lpstr>Operation guidelines</vt:lpstr>
      <vt:lpstr>ROUTING GUIDELINES</vt:lpstr>
      <vt:lpstr>ROUTING</vt:lpstr>
      <vt:lpstr>US &amp; CA Customs Brokers</vt:lpstr>
      <vt:lpstr>CCI-SAMPLE</vt:lpstr>
      <vt:lpstr>BOL-SAMPLE DIRECT SHIPMENT</vt:lpstr>
      <vt:lpstr>BOL-SAMPLE VIA PLATTSBURGH</vt:lpstr>
      <vt:lpstr>Parcels &lt; 150 Lbs Matrix</vt:lpstr>
      <vt:lpstr>LTL Matrix</vt:lpstr>
      <vt:lpstr>Settings</vt:lpstr>
      <vt:lpstr>'ROUTING GUIDELINES'!Print_Area</vt:lpstr>
      <vt:lpstr>'BOL-SAMPLE DIRECT SHIPMENT'!s</vt:lpstr>
      <vt:lpstr>'BOL-SAMPLE VIA PLATTSBURGH'!s</vt:lpstr>
      <vt:lpstr>ROUTING!s</vt:lpstr>
      <vt:lpstr>'BOL-SAMPLE DIRECT SHIPMENT'!Zone_d_impression</vt:lpstr>
      <vt:lpstr>'BOL-SAMPLE VIA PLATTSBURGH'!Zone_d_impression</vt:lpstr>
      <vt:lpstr>'CCI-SAMPLE'!Zone_d_impression</vt:lpstr>
      <vt:lpstr>'LTL Matrix'!Zone_d_impression</vt:lpstr>
      <vt:lpstr>'Parcels &lt; 150 Lbs Matrix'!Zone_d_impression</vt:lpstr>
      <vt:lpstr>ROUTING!Zone_d_impression</vt:lpstr>
      <vt:lpstr>'ROUTING GUIDELINES'!Zone_d_impression</vt:lpstr>
    </vt:vector>
  </TitlesOfParts>
  <Company>Volvo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(2)</dc:creator>
  <cp:lastModifiedBy>Zariyatou Diallo</cp:lastModifiedBy>
  <cp:lastPrinted>2022-06-06T18:17:34Z</cp:lastPrinted>
  <dcterms:created xsi:type="dcterms:W3CDTF">2016-10-06T18:10:58Z</dcterms:created>
  <dcterms:modified xsi:type="dcterms:W3CDTF">2025-04-03T13:33:55Z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540963-e559-4020-8a90-fe8a502c2801_Enabled">
    <vt:lpwstr>true</vt:lpwstr>
  </property>
  <property fmtid="{D5CDD505-2E9C-101B-9397-08002B2CF9AE}" pid="3" name="MSIP_Label_19540963-e559-4020-8a90-fe8a502c2801_SetDate">
    <vt:lpwstr>2021-05-12T12:35:01Z</vt:lpwstr>
  </property>
  <property fmtid="{D5CDD505-2E9C-101B-9397-08002B2CF9AE}" pid="4" name="MSIP_Label_19540963-e559-4020-8a90-fe8a502c2801_Method">
    <vt:lpwstr>Standard</vt:lpwstr>
  </property>
  <property fmtid="{D5CDD505-2E9C-101B-9397-08002B2CF9AE}" pid="5" name="MSIP_Label_19540963-e559-4020-8a90-fe8a502c2801_Name">
    <vt:lpwstr>19540963-e559-4020-8a90-fe8a502c2801</vt:lpwstr>
  </property>
  <property fmtid="{D5CDD505-2E9C-101B-9397-08002B2CF9AE}" pid="6" name="MSIP_Label_19540963-e559-4020-8a90-fe8a502c2801_SiteId">
    <vt:lpwstr>f25493ae-1c98-41d7-8a33-0be75f5fe603</vt:lpwstr>
  </property>
  <property fmtid="{D5CDD505-2E9C-101B-9397-08002B2CF9AE}" pid="7" name="MSIP_Label_19540963-e559-4020-8a90-fe8a502c2801_ActionId">
    <vt:lpwstr>c77586b8-5a0e-4606-8795-b845b9a2c00a</vt:lpwstr>
  </property>
  <property fmtid="{D5CDD505-2E9C-101B-9397-08002B2CF9AE}" pid="8" name="MSIP_Label_19540963-e559-4020-8a90-fe8a502c2801_ContentBits">
    <vt:lpwstr>0</vt:lpwstr>
  </property>
</Properties>
</file>